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办公用品采购项目\"/>
    </mc:Choice>
  </mc:AlternateContent>
  <bookViews>
    <workbookView windowWidth="28800" windowHeight="12255"/>
  </bookViews>
  <sheets>
    <sheet name="Sheet1" sheetId="3" r:id="rId1"/>
  </sheets>
  <definedNames>
    <definedName name="_xlnm._FilterDatabase" localSheetId="0" hidden="1">Sheet1!$A$2:$N$92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44" name="ID_47FD57CE979644F6AD012BAAE5DD67D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28860" y="34448115"/>
          <a:ext cx="1990725" cy="1333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5" name="ID_29E904DABD304E4388E918A7D360F8A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519410" y="37054155"/>
          <a:ext cx="1762125" cy="11906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6" name="ID_C70AEF77A1C14D89A7090ED9507A918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224135" y="38399085"/>
          <a:ext cx="1609725" cy="12477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7" name="ID_4A3AFA4FDEC34463930E0C51FC4E5D8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824085" y="38021260"/>
          <a:ext cx="3009900" cy="12858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8" name="ID_D1734F26F6C945F4AE60C8A776458AF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0252710" y="39907845"/>
          <a:ext cx="1714500" cy="13430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9" name="ID_6846C9E586BC4C5BAFEF4212B55A28B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909810" y="42799635"/>
          <a:ext cx="1809750" cy="13144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0" name="ID_E1C3DD6BA9FA4F099AC998B5BD0DAF8A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0062210" y="43231435"/>
          <a:ext cx="1905000" cy="7524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1" name="ID_F9A058BB8E7E4B9FAFFA2EEE2F9C1D3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0138410" y="44307760"/>
          <a:ext cx="1704975" cy="12096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2" name="ID_09E7265C0F7344E3BBBB70D858F61ECC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0224135" y="47391955"/>
          <a:ext cx="1733550" cy="12192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3" name="ID_B4F33D9DE0E9411C93722B60F8020A84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947910" y="48520985"/>
          <a:ext cx="1781175" cy="1333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4" name="ID_DE85CBE7872742068952307A2B91322E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0252710" y="50077370"/>
          <a:ext cx="1914525" cy="13525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5" name="ID_923DAFB75E0A4A088AC3B7FD0CBC4E14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0243185" y="49879885"/>
          <a:ext cx="2057400" cy="17430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6" name="ID_7953515442894C58BFC766291BE6C6FB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0062210" y="51651535"/>
          <a:ext cx="1895475" cy="1704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51DFF11B87844AA5953C88FFDCED2FD1" descr="WPS图片(100)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652000" y="1057275"/>
          <a:ext cx="2157730" cy="695325"/>
        </a:xfrm>
        <a:prstGeom prst="rect">
          <a:avLst/>
        </a:prstGeom>
      </xdr:spPr>
    </xdr:pic>
  </etc:cellImage>
  <etc:cellImage>
    <xdr:pic>
      <xdr:nvPicPr>
        <xdr:cNvPr id="3" name="ID_C6E8FE5E52A24F478920B105DBD05129" descr="WPS图片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699625" y="3286125"/>
          <a:ext cx="2005330" cy="695325"/>
        </a:xfrm>
        <a:prstGeom prst="rect">
          <a:avLst/>
        </a:prstGeom>
      </xdr:spPr>
    </xdr:pic>
  </etc:cellImage>
  <etc:cellImage>
    <xdr:pic>
      <xdr:nvPicPr>
        <xdr:cNvPr id="4" name="ID_3F6B995A320D4A4CBB23BC2C3C33232B" descr="WPS图片(1)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728200" y="15706725"/>
          <a:ext cx="2081530" cy="1400175"/>
        </a:xfrm>
        <a:prstGeom prst="rect">
          <a:avLst/>
        </a:prstGeom>
      </xdr:spPr>
    </xdr:pic>
  </etc:cellImage>
  <etc:cellImage>
    <xdr:pic>
      <xdr:nvPicPr>
        <xdr:cNvPr id="5" name="ID_5DAB0D178A8343D7AA0B646F11CE88FB" descr="WPS图片(2)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709150" y="17440275"/>
          <a:ext cx="2100580" cy="1238250"/>
        </a:xfrm>
        <a:prstGeom prst="rect">
          <a:avLst/>
        </a:prstGeom>
      </xdr:spPr>
    </xdr:pic>
  </etc:cellImage>
  <etc:cellImage>
    <xdr:pic>
      <xdr:nvPicPr>
        <xdr:cNvPr id="6" name="ID_8349FAA1A2A643E7ABDBF138E8EFACEE" descr="WPS图片(3)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737725" y="19726275"/>
          <a:ext cx="2081530" cy="923925"/>
        </a:xfrm>
        <a:prstGeom prst="rect">
          <a:avLst/>
        </a:prstGeom>
      </xdr:spPr>
    </xdr:pic>
  </etc:cellImage>
  <etc:cellImage>
    <xdr:pic>
      <xdr:nvPicPr>
        <xdr:cNvPr id="7" name="ID_9E3F0E22E720484A8F621DC101B1E0E8" descr="WPS图片(4)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9842500" y="20659725"/>
          <a:ext cx="2138680" cy="714375"/>
        </a:xfrm>
        <a:prstGeom prst="rect">
          <a:avLst/>
        </a:prstGeom>
      </xdr:spPr>
    </xdr:pic>
  </etc:cellImage>
  <etc:cellImage>
    <xdr:pic>
      <xdr:nvPicPr>
        <xdr:cNvPr id="8" name="ID_8AAAE84D889043688033AB3D738B3692" descr="WPS图片(5)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9947275" y="22936200"/>
          <a:ext cx="2091055" cy="962025"/>
        </a:xfrm>
        <a:prstGeom prst="rect">
          <a:avLst/>
        </a:prstGeom>
      </xdr:spPr>
    </xdr:pic>
  </etc:cellImage>
  <etc:cellImage>
    <xdr:pic>
      <xdr:nvPicPr>
        <xdr:cNvPr id="9" name="ID_202A242FF5484F9D80A11E54137EEBD9" descr="WPS图片(6)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9937750" y="23717250"/>
          <a:ext cx="1033780" cy="866775"/>
        </a:xfrm>
        <a:prstGeom prst="rect">
          <a:avLst/>
        </a:prstGeom>
      </xdr:spPr>
    </xdr:pic>
  </etc:cellImage>
  <etc:cellImage>
    <xdr:pic>
      <xdr:nvPicPr>
        <xdr:cNvPr id="10" name="ID_7EE3942A8FCB4E66B189235C92EFB962" descr="WPS图片(7)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9861550" y="24545925"/>
          <a:ext cx="2081530" cy="971550"/>
        </a:xfrm>
        <a:prstGeom prst="rect">
          <a:avLst/>
        </a:prstGeom>
      </xdr:spPr>
    </xdr:pic>
  </etc:cellImage>
  <etc:cellImage>
    <xdr:pic>
      <xdr:nvPicPr>
        <xdr:cNvPr id="11" name="ID_1DF030794A0E42C98CFD2BB312F0A0B0" descr="WPS图片(8)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9785350" y="25317450"/>
          <a:ext cx="2110105" cy="942975"/>
        </a:xfrm>
        <a:prstGeom prst="rect">
          <a:avLst/>
        </a:prstGeom>
      </xdr:spPr>
    </xdr:pic>
  </etc:cellImage>
  <etc:cellImage>
    <xdr:pic>
      <xdr:nvPicPr>
        <xdr:cNvPr id="12" name="ID_577027E30C2C474585679799EEF640D3" descr="WPS图片(9)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9747250" y="26203275"/>
          <a:ext cx="2081530" cy="714375"/>
        </a:xfrm>
        <a:prstGeom prst="rect">
          <a:avLst/>
        </a:prstGeom>
      </xdr:spPr>
    </xdr:pic>
  </etc:cellImage>
  <etc:cellImage>
    <xdr:pic>
      <xdr:nvPicPr>
        <xdr:cNvPr id="13" name="ID_45D4C7084A5640D18F80259E077EFA3A" descr="WPS图片(10)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9842500" y="29575125"/>
          <a:ext cx="1900555" cy="657225"/>
        </a:xfrm>
        <a:prstGeom prst="rect">
          <a:avLst/>
        </a:prstGeom>
      </xdr:spPr>
    </xdr:pic>
  </etc:cellImage>
  <etc:cellImage>
    <xdr:pic>
      <xdr:nvPicPr>
        <xdr:cNvPr id="14" name="ID_DA66BD4DB30046AEB2B6639FCEA80FCC" descr="WPS图片(11)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9909175" y="30680025"/>
          <a:ext cx="1814830" cy="676275"/>
        </a:xfrm>
        <a:prstGeom prst="rect">
          <a:avLst/>
        </a:prstGeom>
      </xdr:spPr>
    </xdr:pic>
  </etc:cellImage>
  <etc:cellImage>
    <xdr:pic>
      <xdr:nvPicPr>
        <xdr:cNvPr id="15" name="ID_EA42E153DC984D97A55EFC54DE99149D" descr="WPS图片(12)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9832975" y="31727775"/>
          <a:ext cx="1614805" cy="685800"/>
        </a:xfrm>
        <a:prstGeom prst="rect">
          <a:avLst/>
        </a:prstGeom>
      </xdr:spPr>
    </xdr:pic>
  </etc:cellImage>
  <etc:cellImage>
    <xdr:pic>
      <xdr:nvPicPr>
        <xdr:cNvPr id="16" name="ID_C8F91C9BA5574AF484FB66D7B9882E1A" descr="WPS图片(13)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9775825" y="55025925"/>
          <a:ext cx="2091055" cy="1000125"/>
        </a:xfrm>
        <a:prstGeom prst="rect">
          <a:avLst/>
        </a:prstGeom>
      </xdr:spPr>
    </xdr:pic>
  </etc:cellImage>
  <etc:cellImage>
    <xdr:pic>
      <xdr:nvPicPr>
        <xdr:cNvPr id="17" name="ID_0A3650E94AA24076B15CAD4962C16200" descr="WPS图片(14)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9785350" y="56883300"/>
          <a:ext cx="2081530" cy="847725"/>
        </a:xfrm>
        <a:prstGeom prst="rect">
          <a:avLst/>
        </a:prstGeom>
      </xdr:spPr>
    </xdr:pic>
  </etc:cellImage>
  <etc:cellImage>
    <xdr:pic>
      <xdr:nvPicPr>
        <xdr:cNvPr id="18" name="ID_BF40F7B0EAE64AA8AD17CC2AE8F373E1" descr="WPS图片(15)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9718675" y="58683525"/>
          <a:ext cx="2043430" cy="876300"/>
        </a:xfrm>
        <a:prstGeom prst="rect">
          <a:avLst/>
        </a:prstGeom>
      </xdr:spPr>
    </xdr:pic>
  </etc:cellImage>
  <etc:cellImage>
    <xdr:pic>
      <xdr:nvPicPr>
        <xdr:cNvPr id="19" name="ID_94D04D49313E47249382427B7CBC4C47" descr="WPS图片(16)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9852025" y="60626625"/>
          <a:ext cx="2052955" cy="923925"/>
        </a:xfrm>
        <a:prstGeom prst="rect">
          <a:avLst/>
        </a:prstGeom>
      </xdr:spPr>
    </xdr:pic>
  </etc:cellImage>
  <etc:cellImage>
    <xdr:pic>
      <xdr:nvPicPr>
        <xdr:cNvPr id="20" name="ID_C34D19DEECE846C799689E918164D9C2" descr="WPS图片(17)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0042525" y="62836425"/>
          <a:ext cx="2043430" cy="790575"/>
        </a:xfrm>
        <a:prstGeom prst="rect">
          <a:avLst/>
        </a:prstGeom>
      </xdr:spPr>
    </xdr:pic>
  </etc:cellImage>
  <etc:cellImage>
    <xdr:pic>
      <xdr:nvPicPr>
        <xdr:cNvPr id="21" name="ID_7D0EA75B14C149BEA50C980A69AA422F" descr="WPS图片(18)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9652000" y="64398525"/>
          <a:ext cx="2091055" cy="733425"/>
        </a:xfrm>
        <a:prstGeom prst="rect">
          <a:avLst/>
        </a:prstGeom>
      </xdr:spPr>
    </xdr:pic>
  </etc:cellImage>
  <etc:cellImage>
    <xdr:pic>
      <xdr:nvPicPr>
        <xdr:cNvPr id="22" name="ID_8F57967830694BE1ABC795CBC2C4626F" descr="WPS图片(19)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9709150" y="66913125"/>
          <a:ext cx="1481455" cy="1543050"/>
        </a:xfrm>
        <a:prstGeom prst="rect">
          <a:avLst/>
        </a:prstGeom>
      </xdr:spPr>
    </xdr:pic>
  </etc:cellImage>
  <etc:cellImage>
    <xdr:pic>
      <xdr:nvPicPr>
        <xdr:cNvPr id="24" name="ID_65197F6ECF4A4EB29A1494A0284D2982" descr="WPS图片(20)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9737725" y="70313550"/>
          <a:ext cx="2014855" cy="847725"/>
        </a:xfrm>
        <a:prstGeom prst="rect">
          <a:avLst/>
        </a:prstGeom>
      </xdr:spPr>
    </xdr:pic>
  </etc:cellImage>
</etc:cellImages>
</file>

<file path=xl/comments1.xml><?xml version="1.0" encoding="utf-8"?>
<comments xmlns="http://schemas.openxmlformats.org/spreadsheetml/2006/main">
  <authors>
    <author>Lenovo</author>
  </authors>
  <commentList>
    <comment ref="F27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打印机尺寸多，按常用规格定标后续询价</t>
        </r>
      </text>
    </comment>
  </commentList>
</comments>
</file>

<file path=xl/sharedStrings.xml><?xml version="1.0" encoding="utf-8"?>
<sst xmlns="http://schemas.openxmlformats.org/spreadsheetml/2006/main" count="799" uniqueCount="338">
  <si>
    <t xml:space="preserve">2026年办公用类集中采购产品清单及标准
</t>
  </si>
  <si>
    <t>标段</t>
  </si>
  <si>
    <t>序号</t>
  </si>
  <si>
    <t>物料编码</t>
  </si>
  <si>
    <t>起订量（包邮）</t>
  </si>
  <si>
    <t>送样</t>
  </si>
  <si>
    <t>产品名称</t>
  </si>
  <si>
    <t>规格</t>
  </si>
  <si>
    <t>标准</t>
  </si>
  <si>
    <t>参考图片</t>
  </si>
  <si>
    <t>单位</t>
  </si>
  <si>
    <t>包装规格</t>
  </si>
  <si>
    <t>限定品牌</t>
  </si>
  <si>
    <t>备注</t>
  </si>
  <si>
    <t>送货地点</t>
  </si>
  <si>
    <t>软抄本类</t>
  </si>
  <si>
    <t>A-1</t>
  </si>
  <si>
    <t>5包</t>
  </si>
  <si>
    <t>1包</t>
  </si>
  <si>
    <t>笔记本</t>
  </si>
  <si>
    <t>A4无线装订软面抄笔记本,40张，软面纸质封面</t>
  </si>
  <si>
    <t>1.内页：58g高白双胶纸
2.封面：210g白卡纸
3.规格：A4(210×297mm)，尺寸偏差≤±1mm，切口整齐无毛边。
4.行间距8mm，横线均匀，无漏印、重影。
5.安全：符合GB 21027-2020学生用品安全通用要求。
6.执行标准：GB/T 148-2005、QB/T 1438-2005《簿册》。</t>
  </si>
  <si>
    <t>本</t>
  </si>
  <si>
    <t>10本/包或者5本/包</t>
  </si>
  <si>
    <t xml:space="preserve">科力普、晨光、得力、广博、齐心、天章、真彩 </t>
  </si>
  <si>
    <t>温氏全国各子公司</t>
  </si>
  <si>
    <t>A-2</t>
  </si>
  <si>
    <t>A5无线装订软面抄笔记本,100张，软面纸质封面</t>
  </si>
  <si>
    <t>1.内页：58g高白双胶纸
2.封面：210g白卡纸
3.规格：A5(148×210mm)，尺寸偏差≤±1mm，切口整齐无毛边。
4.行间距8mm，横线均匀，无漏印、重影。
5.注意：招标需明确"张"与"页"定义（1张=2页）。
6.执行标准：GB/T 148-2005、QB/T 1438-2005。</t>
  </si>
  <si>
    <t>纸类</t>
  </si>
  <si>
    <t>B-1</t>
  </si>
  <si>
    <t>1箱</t>
  </si>
  <si>
    <t>2包</t>
  </si>
  <si>
    <t>针式打印纸</t>
  </si>
  <si>
    <t>一联整张可撕边针式电脑打印纸,241mm一联整张，可撕边，针式打印纸</t>
  </si>
  <si>
    <t>1、尺寸规格
纸张基准宽度：241mm
尺寸公差：横向 ±0.8mm，纵向 ±1.0mm
整张：无纵向等分压线
二等分：单页纵向均分 2 段，配备等分压线
三等分：单页纵向均分 3 段，配备等分压线
可撕边款式：左右两侧带有齿孔撕边；撕线深浅适中，轻松剥离，不撕裂有效打印区域
不撕边款式：两侧无齿孔，平整直边
2、材质 ★
★类型：无碳复写电脑打印纸（CB 上纸、CFB 中纸、CF 底纸），严禁老式夹碳复写纸。
纸张采用优质木浆原纸；纸面平整，无孔洞、黑点、褶皱、砂眼、油污。
每层纸张克重均匀，不易卡纸，适配各类针式打印机。
3、复写性能（核心指标）★
针式打印击打后，下联显色清晰、浓度均匀；字迹不发虚、断字、晕染。
静置存放不自显色，不会出现自然脏污、底灰。
多层联次复写逐层清晰，最底层联次字迹辨识度满足单据归档要求。
纸面书写顺滑，不易划破纸张。
4、印刷与压线工艺
等分压线、撕边齿孔连续均匀，无断孔、漏孔；
孔位对齐，连续走纸顺畅，不跑偏、不卡纸；
左右牵引导孔位置标准，适配通用针式打印机拖纸器；
同批次纸张颜色统一，联次区分色标准（常规：一联白；二联白 / 红；三联白 / 红 / 黄；四联、五联依次分色）。
5、卷 / 箱排布
标准箱装：1000 页 / 箱（单层计数，如二联即为 500 套 / 箱），投标人明确装箱数量；
纸垛裁切整齐，无粘连、缺页、碎纸。
6、环保要求
纸张、涂层无刺鼻异味；无有害荧光剂，满足办公单据长期存档使用要求。</t>
  </si>
  <si>
    <t>箱</t>
  </si>
  <si>
    <t>1000页/箱</t>
  </si>
  <si>
    <t>科力普、晨光、天章、得力、齐心、真彩</t>
  </si>
  <si>
    <t>B-2</t>
  </si>
  <si>
    <t>一联整张不撕边针式电脑打印纸,241mm一联整张，不撕边，针式打印纸</t>
  </si>
  <si>
    <t>B-3</t>
  </si>
  <si>
    <t>二联整张可撕边针式电脑打印纸,241mm二联整张，可撕边，针式打印纸</t>
  </si>
  <si>
    <t>B-4</t>
  </si>
  <si>
    <t>二联整张不撕边针式电脑打印纸,241mm二联整张，不撕边，针式打印纸</t>
  </si>
  <si>
    <t>B-5</t>
  </si>
  <si>
    <t>二联二等分可撕边针式电脑打印纸,241mm二联二等分，可撕边，针式打印纸</t>
  </si>
  <si>
    <t>B-6</t>
  </si>
  <si>
    <t>二联二等分不撕边针式电脑打印纸,241mm二联二等分，不撕边，针式打印纸</t>
  </si>
  <si>
    <t>B-7</t>
  </si>
  <si>
    <t>二联三等分可撕边针式电脑打印纸,241mm二联三等分，可撕边，针式打印纸</t>
  </si>
  <si>
    <t>B-8</t>
  </si>
  <si>
    <t>二联三等分不撕边针式电脑打印纸,241mm二联三等分，不撕边，针式打印纸</t>
  </si>
  <si>
    <t>B-9</t>
  </si>
  <si>
    <t>三联整张可撕边针式电脑打印纸,241mm三联整张，可撕边，针式打印纸</t>
  </si>
  <si>
    <t>B-10</t>
  </si>
  <si>
    <t>三联整张不撕边针式电脑打印纸,241mm三联整张，不撕边，针式打印纸</t>
  </si>
  <si>
    <t>B-11</t>
  </si>
  <si>
    <t>三联整张可撕边针式电脑打印纸,241mm三联二等分，可撕边，针式打印纸</t>
  </si>
  <si>
    <t>B-12</t>
  </si>
  <si>
    <t>三联二等分可撕边针式电脑打印纸,241mm三联二等分，可撕边，针式打印纸</t>
  </si>
  <si>
    <t>B-13</t>
  </si>
  <si>
    <t>三联二等分不撕边针式电脑打印纸,241mm三联二等分，不撕边，针式打印纸</t>
  </si>
  <si>
    <t>B-14</t>
  </si>
  <si>
    <t>三联三等分可撕边针式电脑打印纸,241mm三联三等分，可撕边，针式打印纸</t>
  </si>
  <si>
    <t>B-15</t>
  </si>
  <si>
    <t>三联三等分不撕边针式电脑打印纸,241mm三联三等分，不撕边，针式打印纸</t>
  </si>
  <si>
    <t>B-16</t>
  </si>
  <si>
    <t>四联二等分可撕边针式电脑打印纸,241mm四联二等分，可撕边，针式打印纸</t>
  </si>
  <si>
    <t>B-17</t>
  </si>
  <si>
    <t>四联二等分不撕边针式电脑打印纸,241mm四联二等分，不撕边，针式打印纸</t>
  </si>
  <si>
    <t>B-18</t>
  </si>
  <si>
    <t>四联三等分可撕边针式电脑打印纸,241mm四联三等分，可撕边，针式打印纸</t>
  </si>
  <si>
    <t>B-19</t>
  </si>
  <si>
    <t>四联三等分不撕边针式电脑打印纸,241mm四联三等分，不撕边，针式打印纸</t>
  </si>
  <si>
    <t>B-20</t>
  </si>
  <si>
    <t>五联二等分可撕边针式电脑打印纸,241mm五联二等分，可撕边，针式打印纸</t>
  </si>
  <si>
    <t>C-1</t>
  </si>
  <si>
    <t>5卷</t>
  </si>
  <si>
    <t>2卷</t>
  </si>
  <si>
    <t>热敏打印纸</t>
  </si>
  <si>
    <t>条码标签打印纸,90mm*30mm，合成防水不干胶</t>
  </si>
  <si>
    <t>1）标签尺寸：
规格 1：90mm（宽）×30mm（高）
规格 2：50mm（宽）×30mm（高）
规格3：52mm（宽）×34mm（高）
规格4：70mm（宽）×50mm（高）
尺寸公差：±0.3mm；标签四角 R1 圆角；标签间距 2mm
2）排版：单排，无黑标（如需黑标可自行增加）
3）卷筒参数：
★纸芯内径 40mm（1.5 英寸），最大卷筒外径≤110mm，适配主流工业条码打印机；
★每卷标签数量投标人明确，每卷不允许接头（或限制接头≤1 处并标识）；
4）出卷方式：标签文字朝外（外卷），与现有打印机匹配。</t>
  </si>
  <si>
    <t>卷</t>
  </si>
  <si>
    <t>1000张/卷（纸芯40mm）</t>
  </si>
  <si>
    <t>C-2</t>
  </si>
  <si>
    <t>条码标签打印纸,50mm*30mm，合成防水不干胶</t>
  </si>
  <si>
    <t>C-3</t>
  </si>
  <si>
    <t>打印标签纸,52mm*34mm，合成防水不干胶</t>
  </si>
  <si>
    <t>2000张/卷（纸芯40mm）</t>
  </si>
  <si>
    <t>C-4</t>
  </si>
  <si>
    <t>防水标签纸,70mm*50mm，合成防水不干胶</t>
  </si>
  <si>
    <t>3000张/卷（纸芯80mm）</t>
  </si>
  <si>
    <t>D-1</t>
  </si>
  <si>
    <t>A4打印纸</t>
  </si>
  <si>
    <t>打印纸,A4 80g 木浆，浅红色</t>
  </si>
  <si>
    <t>1、原材料要求 ★
采用原生木浆生产，严禁掺兑再生废纸浆；纸张无过量荧光增白剂；纸质均匀，无粉尘、无砂粒。
2、规格尺寸
A4 尺寸：210mm×297mm；公差 ±1.5mm
A5 尺寸：148mm×210mm；公差 ±1.5mm
定量分为：70g/㎡、80g/㎡；克重允许负偏差≤3%
每包标准数量：500 张 / 包，单包数量误差≤±2 张
3、物理性能
挺度适中，双面静电处理，打印、复印不易卡纸、不多张进纸；
裁切平整，四角方正，无毛边、锯齿、破损、粘连；
不透明度达标，双面打印不易透字；
耐折性能良好，反复折叠不易断裂；
纸面平整，无卷曲、无潮斑。
4、色彩要求
白色纸：自然洁白，色泽均匀，无发黄、色差；
彩色纸（浅红、大红、绿色、粉色、黄色）：同批次整箱色彩统一，无深浅不一；墨水打印、复印显色清晰，不晕墨。
5、包装标准
单包防潮塑封包装，封口严密，防止受潮；包装印刷清晰，标注规格、克重、颜色、张数、原料、生产厂家；
箱装规格严格按照采购要求：
A4 80g 白：8 包 / 箱
A4 70g 白、A4 70g 粉色、A4 80g 粉色：5 包 / 箱
其余彩色 A4、A5 黄色：单包售卖，投标人明确外箱装箱数量
外箱坚固防潮，标识清晰，适合长期仓储堆放</t>
  </si>
  <si>
    <t>100张/包，25包/箱</t>
  </si>
  <si>
    <t>D-2</t>
  </si>
  <si>
    <t>打印纸,A4 80g 木浆，绿色</t>
  </si>
  <si>
    <t>D-3</t>
  </si>
  <si>
    <t>打印纸,A4 80g 木浆，红色</t>
  </si>
  <si>
    <t>D-4</t>
  </si>
  <si>
    <t>打印纸,A4 80g 木浆，粉色</t>
  </si>
  <si>
    <t>D-5</t>
  </si>
  <si>
    <t>打印纸,A4 80g 木浆，白色</t>
  </si>
  <si>
    <t>500张/包（5包/箱）</t>
  </si>
  <si>
    <t>D-6</t>
  </si>
  <si>
    <t>打印纸,A4 70g 木浆，白色</t>
  </si>
  <si>
    <t>D-7</t>
  </si>
  <si>
    <t>打印纸,A4 70g 木浆，粉色</t>
  </si>
  <si>
    <t>D-8</t>
  </si>
  <si>
    <t>A5打印纸</t>
  </si>
  <si>
    <t>打印纸,A5 80g 木浆，黄色</t>
  </si>
  <si>
    <t>500张/包（10包/箱）</t>
  </si>
  <si>
    <t>办公周边</t>
  </si>
  <si>
    <t>E-1</t>
  </si>
  <si>
    <t>2本</t>
  </si>
  <si>
    <t>便利贴</t>
  </si>
  <si>
    <t>便利贴,76mm*102mm，自粘便签纸</t>
  </si>
  <si>
    <t>两种规格统一采购：
① 大号：76mm（宽）×102mm（高）
② 常规：76mm（宽）×51mm（高）
尺寸公差：±0.5mm
基础颜色：颜色可灵活可选，符合多个场景
涂胶方式：顶部单边涂胶（行业通用），涂胶区域禁止侵占书写版面，无溢胶、渗胶
单本标准张数：100 张 / 本，单本数量误差≤±1 张
裁切要求：四边平整，无毛刺、缺角、压痕、破损</t>
  </si>
  <si>
    <t>12本/包（100张/本）</t>
  </si>
  <si>
    <t>E-2</t>
  </si>
  <si>
    <t>便利贴,76mm*51mm，自粘便签纸</t>
  </si>
  <si>
    <t>F-1</t>
  </si>
  <si>
    <t>标签贴</t>
  </si>
  <si>
    <t>不干胶标签贴,单枚38mm*24mm</t>
  </si>
  <si>
    <t>1.性能：强力防水、防油、防撕裂、耐揉搓、耐户外环境
2.用途：专用种猪档案标识卡，长期佩戴不脱落、不破损、字迹耐久
3.工艺：模切规整、粘性持久、适配养殖档案管理系统打印</t>
  </si>
  <si>
    <t>（  ）枚/张，（  ）张/包</t>
  </si>
  <si>
    <t>F-2</t>
  </si>
  <si>
    <t>不干胶标签贴,单枚26mm*15mm</t>
  </si>
  <si>
    <t>F-3</t>
  </si>
  <si>
    <t>不干胶标签贴,单枚70mm*50mm</t>
  </si>
  <si>
    <t>F-4</t>
  </si>
  <si>
    <t>不干胶标签贴,单枚60mm*40mm</t>
  </si>
  <si>
    <t>F-5</t>
  </si>
  <si>
    <t>不干胶标签贴,单枚50mm*30mm</t>
  </si>
  <si>
    <t>F-6</t>
  </si>
  <si>
    <t>不干胶标签贴,单枚45mm*30mm</t>
  </si>
  <si>
    <t>F-7</t>
  </si>
  <si>
    <t>不干胶标签贴,单枚30mm*20mm</t>
  </si>
  <si>
    <t>F-8</t>
  </si>
  <si>
    <t>不干胶标签贴,单枚20mm*10mm</t>
  </si>
  <si>
    <t>G-1</t>
  </si>
  <si>
    <t>复写纸/收据单</t>
  </si>
  <si>
    <t>二联送货单,32开(205mm*115mm)，单栏式，60页/本</t>
  </si>
  <si>
    <t>（一）二联收据 205mm×115mm，190mm*130mm
联次配置：二联
第一联（存根联）：牛皮色无碳 CB 纸
第二联（客户联）：彩色无碳 CF 纸（常用红 / 黄，可自行指定颜色）
版面：空白版面，无预印表格线条；
分页：每套清晰可撕，配备易撕压线，撕线深浅适中，轻松分离，不会大面积撕裂单据；
每本页数：投标人投标明确常规装订页数（建议统一约定 50 套 / 本，可按需调整）
（二）二联送货单 190mm×130mm（32 开、单栏式）
联次：二联；单栏式标准送货单印刷版面（品名、数量、单位、备注等单栏格式）
配置：第一联存根、第二联回单（颜色甲乙双方可约定）
装订标准：60 页 / 本 = 30 套 / 本，不可缺页、少套，页数误差≤±1 页
带横向易撕断压线，撕取平整；印刷字体清晰，墨色均匀，无漏印、重影、糊字。</t>
  </si>
  <si>
    <t>10本/包（60页/本）</t>
  </si>
  <si>
    <t>G-2</t>
  </si>
  <si>
    <t>二联送货单,32开(190mm*130mm)，单栏式，60页/本</t>
  </si>
  <si>
    <t>G-3</t>
  </si>
  <si>
    <t>二联送货单,32开(205mm*115mm)，多栏式，60页/本</t>
  </si>
  <si>
    <t>G-4</t>
  </si>
  <si>
    <t>二联送货单,32开(190mm*130mm)，多栏式，60页/本</t>
  </si>
  <si>
    <t>H-1</t>
  </si>
  <si>
    <t>2个</t>
  </si>
  <si>
    <t>订书机</t>
  </si>
  <si>
    <t>124mm×52mm×34mm·ABS外壳·适配24/6&amp;26/6钉·订20页</t>
  </si>
  <si>
    <t>1.外壳：全新ABS工程塑料，厚度≥2mm，抗冲击不易脆裂，表面喷涂均匀无毛刺、缩痕、气泡、色差。
2.适配钉型：24/6、26/6两种通用订书钉。
3.最大装订厚度：≥20页（70g复印纸），即≥2mm。
4.装钉容量：≥50枚，进纸深度≥50mm。
5.装订效果：钉脚平整、不弯钉、不浮钉、不穿透破纸。
6.使用寿命：≥10000次装订无故障，连续装订100次无卡钉。
7.跌落测试：1m高度跌落无破损、功能正常。
8.执行标准：QB/T 2244-2011《订书机》。</t>
  </si>
  <si>
    <t>个</t>
  </si>
  <si>
    <t>1个/盒（12个/中箱，96个/大箱）</t>
  </si>
  <si>
    <t>H-2</t>
  </si>
  <si>
    <t>重型订书机·金属机身·适配23/10&amp;23/13钉·订50页</t>
  </si>
  <si>
    <t>I-1</t>
  </si>
  <si>
    <t>1盒</t>
  </si>
  <si>
    <t>固体胶</t>
  </si>
  <si>
    <t>9g/支·PVA材质·80mm×20mm·旋转出胶</t>
  </si>
  <si>
    <t>1.净含量：9g/支，偏差≤±0.5g。
2.胶体材质：PVA（聚乙烯醇），禁止使用工业劣质胶、回收原料。
3.粘接强度：≥2.5MPa（纸-纸），A4纸对粘固化后撕扯需纸纤维破坏。
4.初粘时间≤30s，完全固化时间≤5min。
5.胶体细腻无颗粒、无气泡，旋转出胶顺滑不卡顿。
6.可水洗，沾染皮肤/衣物可清水洗净；无甲醛、无刺激性气味。
7.pH值6-8中性，不腐蚀纸张；保质期≥2年。
8.执行标准：GB 21027-2020、HJ 2541-2016《环境标志产品技术要求 胶粘剂》。</t>
  </si>
  <si>
    <t>盒</t>
  </si>
  <si>
    <t>12支/盒（576支/箱）</t>
  </si>
  <si>
    <t>I-2</t>
  </si>
  <si>
    <t>5g/支·PVA材质·迷你便携·旋转出胶</t>
  </si>
  <si>
    <t>自封袋类</t>
  </si>
  <si>
    <t>J-1</t>
  </si>
  <si>
    <t>密封袋</t>
  </si>
  <si>
    <t>密封袋PE材质，双面8丝，35*45cm，100只/包</t>
  </si>
  <si>
    <t>1. 材质要求
★袋体采用全新聚乙烯（PE）原料生产，不得使用回收料、再生料或填充料；袋体颜色为半透明乳白色，色泽均匀一致，无杂质、无黑点、无气泡、无异味。
2. 厚度要求
★袋体双面总厚度为 8 丝（0.08mm），单张厚度偏差≤±0.005mm；厚度均匀，同一袋体不同位置厚度差≤0.003mm。
3. 自封条要求
自封条采用与袋体同材质 PE 材料，压合紧密，开合顺畅，反复开合≥50 次不脱条、不变形；自封条密封性能良好，装入水后倒置 30 分钟无渗漏。
4. 尺寸公差
袋体宽度和长度尺寸公差≤±2mm；袋口宽度偏差≤±1mm；袋底平整，无歪斜。
5. 物理性能要求
拉伸强度（纵 / 横向）：≥15MPa；
断裂伸长率（纵 / 横向）：≥200%；
落镖冲击强度：≥80g；
密封性能：装水后悬挂 1 小时无渗漏。
6. 卫生要求
产品符合 GB 4806.7-2016《食品接触用塑料材料及制品》国家标准，可直接接触食品；不得含有荧光增白剂、重金属等有害物质。</t>
  </si>
  <si>
    <t>包</t>
  </si>
  <si>
    <t>100只/包</t>
  </si>
  <si>
    <t>不限</t>
  </si>
  <si>
    <t>J-2</t>
  </si>
  <si>
    <t>密封袋PE材质，双面8丝，50*70cm，100只/包</t>
  </si>
  <si>
    <t>J-3</t>
  </si>
  <si>
    <t>PE材质，双面8丝，14*20cm，100只/包</t>
  </si>
  <si>
    <t>J-4</t>
  </si>
  <si>
    <t>PE材质，双面8丝，12*17cm，100只/包</t>
  </si>
  <si>
    <t>J-5</t>
  </si>
  <si>
    <t>PE材质，双面8丝，10*15cm，100只/包</t>
  </si>
  <si>
    <t>J-6</t>
  </si>
  <si>
    <t>PE材质，双面8丝，9*13cm，100只/包</t>
  </si>
  <si>
    <t>J-7</t>
  </si>
  <si>
    <t>PE材质，双面8丝，15*20cm，100只/包</t>
  </si>
  <si>
    <t>J-8</t>
  </si>
  <si>
    <t>PE材质，双面8丝，6*8cm，100只/包</t>
  </si>
  <si>
    <t>J-9</t>
  </si>
  <si>
    <t>PE材质，双面8丝，7*10cm，100只/包</t>
  </si>
  <si>
    <t>J-10</t>
  </si>
  <si>
    <t>PE材质，双面8丝，8*12cm，100只/包</t>
  </si>
  <si>
    <t>笔类</t>
  </si>
  <si>
    <t>K-1</t>
  </si>
  <si>
    <t>2盒</t>
  </si>
  <si>
    <t>HB木质铅笔</t>
  </si>
  <si>
    <t>绿色六角笔杆·木质·HB铅芯</t>
  </si>
  <si>
    <t>1.笔杆：优质椴木/杨木材质，六角杆型，直顺度好，无弯曲变形。
2.铅芯：HB石墨铅芯，浓度均匀，书写流畅，不易断芯。
3.工艺：易削易卷，铅芯与笔杆结合紧密，不松动。
4.外观：漆面光滑均匀，无掉漆、开裂、毛刺。
5.安全：符合GB 21027学生用品安全标准，无铅毒。
6.包装：12支/盒，包装完好无破损。</t>
  </si>
  <si>
    <t>12支/盒</t>
  </si>
  <si>
    <t xml:space="preserve">科力普、晨光、得力、中华、齐心、真彩 </t>
  </si>
  <si>
    <t>K-2</t>
  </si>
  <si>
    <t>2B木质铅笔</t>
  </si>
  <si>
    <t>绿色六角笔杆·木质·2B铅芯·不易断芯</t>
  </si>
  <si>
    <t>1.笔杆：优质椴木材质，六角杆，握感舒适防滑。
2.铅芯：2B石墨铅芯，浓度符合GB/T 26698-2022考试用铅笔标准，机读卡识别率100%。
3.涂卡：铅芯吸光度达标，涂卡均匀饱满，不断芯。
4.工艺：易削，铅芯与笔杆结合紧密。
5.安全：符合GB 21027学生用品安全标准。
6.包装：10支/盒，包装完好。</t>
  </si>
  <si>
    <t>10支/盒</t>
  </si>
  <si>
    <t>K-3</t>
  </si>
  <si>
    <t>2只</t>
  </si>
  <si>
    <t>5只</t>
  </si>
  <si>
    <t>卷笔刀</t>
  </si>
  <si>
    <t>塑料材质·手动削笔·适配常规木质铅笔</t>
  </si>
  <si>
    <t>1.材质：优质塑料外壳，内部合金钢刀片，锋利耐用。
2.功能：手动削笔，适配常规木质铅笔（直径7-8mm）。
3.效果：削笔顺畅，不易断芯，笔尖粗细均匀。
4.设计：带储屑盒，方便清洁，体积小巧便携。
5.安全：刀片有保护设计，不易伤手。
6.外观：表面光滑，无毛刺，色泽均匀。</t>
  </si>
  <si>
    <t>1个/盒</t>
  </si>
  <si>
    <t xml:space="preserve">科力普、晨光、得力、齐心、真彩 </t>
  </si>
  <si>
    <t>L-1</t>
  </si>
  <si>
    <t>5盒</t>
  </si>
  <si>
    <t>油漆笔</t>
  </si>
  <si>
    <t>笔头书写线幅2-3mm·油性墨水·防水不易掉色（绿、黄、白、红、蓝、金、黑等混色）</t>
  </si>
  <si>
    <t>1.笔头：线副2-3mm笔头，纤维/尼龙材质，弹性好，耐磨。
2.墨水：油性墨水，防水耐光，不易掉色，色彩持久。
3.书写：出墨流畅，色彩饱满均匀，不断墨。
4.笔杆：塑料笔杆，握感舒适。
5.适用性：可在纸张、塑料、金属、玻璃、陶瓷等多种材质表面书写。
6.颜色：多色可选，色彩丰富鲜艳。
7.包装：12支/盒。</t>
  </si>
  <si>
    <t>L-2</t>
  </si>
  <si>
    <t>白色油漆笔</t>
  </si>
  <si>
    <t>笔头书写线幅2-3mm·油性白色墨水·防水不易掉色-白色</t>
  </si>
  <si>
    <t>1.笔头：线副2-3mm笔头，纤维材质，弹性好。
2.墨水：白色油性墨水，覆盖力强，防水耐光。
3.书写：出墨流畅，白色均匀饱满。
4.笔杆：塑料笔杆，握感舒适。
5.适用性：可在深色材质表面书写标记。
6.包装：12支/盒。</t>
  </si>
  <si>
    <t>M-1</t>
  </si>
  <si>
    <t>白板笔</t>
  </si>
  <si>
    <t>粗头·书写线幅2-3mm·水性可擦·亚克力笔头-黑色/红色/蓝色/绿色</t>
  </si>
  <si>
    <t>1.笔头：高密度亚克力纤维笔头，耐磨耐用，不变形、不毛糙、不开叉。
2.线幅：粗头书写线幅1-3mm，线条均匀饱满。
3.墨水：水性可擦墨水（醇性油墨），色泽鲜亮，无刺激气味。
4.可擦性：30秒内完全可擦，擦拭无残留，不损伤白板表面。
5.书写长度：≥400m长效书写，出墨稳定，不断墨、不积墨。
6.安全：符合HJ 572-2010环境标志产品技术要求，无毒无害。
7.笔杆：塑料笔杆，握感舒适，拔帽式设计。
8.久置：笔帽盖紧后久置不干。</t>
  </si>
  <si>
    <t>M-2</t>
  </si>
  <si>
    <t>彩色白板笔套装</t>
  </si>
  <si>
    <t>细头·书写线幅1.2-1.5mm·水性可擦·亚克力笔头-12色混装</t>
  </si>
  <si>
    <t>1.笔头：粗头纤维笔头，耐磨耐用。
2.墨水：水性可擦墨水，12色鲜艳丰富。
3.可擦性：易擦除，无残留。
4.书写：出墨流畅，色彩均匀。
5.适用：教学演示、创意绘画、思维导图。
6.安全：无毒无害，符合安全标准。
7.包装：12支/盒，12色套装。</t>
  </si>
  <si>
    <t>M-3</t>
  </si>
  <si>
    <t>白板笔墨水</t>
  </si>
  <si>
    <t>白板笔专用墨水·易擦除·12ml/瓶-黑色</t>
  </si>
  <si>
    <t>1.墨水：白板笔专用补充墨水，水性可擦配方。
2.容量：12ml/瓶，可多次补充使用。
3.兼容性：适配主流白板笔，加墨方便。
4.效果：加墨后书写流畅，色泽与原装一致。
5.可擦性：保持原有可擦性能，无残留。
6.包装：20瓶/盒，密封包装。</t>
  </si>
  <si>
    <t>20瓶/盒</t>
  </si>
  <si>
    <t>科力普、晨光、得力、齐心、真彩 、英雄</t>
  </si>
  <si>
    <t>N-1</t>
  </si>
  <si>
    <t>小双头油性记号笔</t>
  </si>
  <si>
    <t>双头，细头0.5mm粗头1-1.5mm·油性墨水·纤维笔尖-黑色/红色/蓝色</t>
  </si>
  <si>
    <t>1.笔头：双头设计（细头0.5mm+粗头1.2mm），纤维笔头，耐磨耐用。
2.墨水：油性墨水，防水耐光，标记清晰，经久不褪色。
3.书写：出墨流畅，不断墨，线条均匀。
4.笔杆：塑料笔杆，握感舒适。
5.适用性：可在纸张、塑料、金属、玻璃等多种材质表面书写。
6.安全：符合GB 21027安全标准，无毒。
7.包装：12支/盒。</t>
  </si>
  <si>
    <t>N-2</t>
  </si>
  <si>
    <t>大双头油性记号笔</t>
  </si>
  <si>
    <t>双头，细头1.5-2mm 粗头5-6mm·油性墨水·纤维笔尖-黑色/红色/蓝色</t>
  </si>
  <si>
    <t>1.笔头：双头设计（细头1.5-2mm+粗头5-6mm），纤维笔头，耐磨耐用。
2.墨水：油性墨水，防水耐光，标记清晰，不易褪色。
3.书写：出墨流畅，不断墨，粗头适合大面积标记。
4.笔杆：塑料笔杆，握感舒适。
5.适用性：可在多种材质表面书写，适合物流、仓储、纸箱标记。
6.包装：10支/盒。</t>
  </si>
  <si>
    <t>O-1</t>
  </si>
  <si>
    <t>荧光笔</t>
  </si>
  <si>
    <t>0.5mm双头·油性墨水·纤维笔尖-6色混色</t>
  </si>
  <si>
    <t>1.笔头：斜头/细头双头设计，纤维笔头，耐磨耐用。
2.墨水：荧光墨水，色彩鲜艳柔和，不刺眼。
3.效果：标注清晰，不遮挡文字，不晕染、不透纸。
4.笔杆：塑料笔杆，握感舒适，防滑设计。
5.安全：无毒无害，符合GB 21027学生用品安全标准。
6.出墨：均匀稳定，不断墨。
7.包装：6支/盒，多色套装。</t>
  </si>
  <si>
    <t>6支/盒</t>
  </si>
  <si>
    <t>P-1</t>
  </si>
  <si>
    <t>按动中性笔</t>
  </si>
  <si>
    <t>0.5mm子弹头·按动式-黑色/红色/蓝色</t>
  </si>
  <si>
    <t>1.笔头：0.5mm碳化钨球珠子弹头，耐磨耐用，书写顺滑。
2.墨水：中性墨水，速干不晕染，耐水耐光，字迹持久不褪色。
3.书写长度：≥400m（符合GB/T 37853-2019国标），线迹无断线、变淡。
4.出墨：稳定均匀，不断墨、不积墨、不漏墨。
5.笔杆：ABS材质，按动/拔帽/按帽式，握感舒适，防滑设计。
6.安全：符合GB 21027学生用品安全标准，无毒无害。
7.包装：12支/盒，包装完好。</t>
  </si>
  <si>
    <t>P-2</t>
  </si>
  <si>
    <t>拔帽中性笔</t>
  </si>
  <si>
    <t>0.5mm子弹头·拔帽式-黑色/红色/蓝色</t>
  </si>
  <si>
    <t>P-3</t>
  </si>
  <si>
    <t>笔芯</t>
  </si>
  <si>
    <t>0.5mm子弹头·中性碳素墨水-黑色/红色/蓝色</t>
  </si>
  <si>
    <t>1.笔头：0.5mm子弹头/全针管，碳化钨球珠，书写顺滑。
2.墨水：中性碳素墨水，黑色/红色/蓝色，色泽均匀，速干耐水。
3.书写长度：≥400m（符合GB/T 37853-2019国标）。
4.适配：通用规格，适配主流中性笔笔杆。
5.出墨：稳定，不断墨、不积墨。
6.包装：20支/盒，密封包装，防止墨水干涸。</t>
  </si>
  <si>
    <t>20支/盒</t>
  </si>
  <si>
    <t>P-4</t>
  </si>
  <si>
    <t>拔帽中性笔带座</t>
  </si>
  <si>
    <t>0.5mm子弹头·按帽式-黑色/红色/蓝色</t>
  </si>
  <si>
    <t>1.笔头：0.5mm碳化钨球珠子弹头，耐磨耐用，书写顺滑。
2.墨水：中性墨水，速干不晕染，耐水耐光，字迹持久不褪色。
3.书写长度：≥400m（符合GB/T 37853-2019国标），线迹无断线、变淡。
4.出墨：稳定均匀，不断墨、不积墨、不漏墨。
5.笔杆：ABS材质，按动/拔帽/按帽式，握感舒适，防滑设计。
6.安全：符合GB 21027学生用品安全标准，无毒无害。
7.包装：12支/盒，包装完好。
8.笔身搭配固定底座，底座配重合理，摆放不易倾倒；
笔与底座连接牢固，适合前台、办公室固定工位使用。</t>
  </si>
  <si>
    <t>支</t>
  </si>
  <si>
    <t>胶带类</t>
  </si>
  <si>
    <t>Q-1</t>
  </si>
  <si>
    <t>1筒</t>
  </si>
  <si>
    <t>透明胶带</t>
  </si>
  <si>
    <t>18mm×30y（27.4m）×38μm</t>
  </si>
  <si>
    <t xml:space="preserve">
1.厚度：38μm足厚（总厚含胶），不允许虚标，厚度偏差≤±2μm。
2.粘性：文具胶带持粘性可满足行标要求≥1.5h
3.外观：胶层均匀无漏胶、无气泡、无起皱、无断带；卷盘整齐不偏盘，端面平整。
4.透明度：高透明，不发黄、无明显气泡，透光率≥90%。建议删除
5.内芯：26mm；标准纸芯，硬度足够不变形，适配通用胶带座。
</t>
  </si>
  <si>
    <t>12卷/筒</t>
  </si>
  <si>
    <t>Q-2</t>
  </si>
  <si>
    <t>24mm×40y（36.6m）×50μm</t>
  </si>
  <si>
    <t xml:space="preserve">1.基材：BOPP双向拉伸聚丙烯膜，高透明、耐拉伸、抗撕裂，拉伸强度≥30N/15mm。
2.厚度：50μm足厚（总厚含胶），不允许虚标，厚度偏差≤±2μm。
3.外观：胶层均匀无漏胶、无气泡、无起皱、无断带；卷盘整齐不偏盘，端面平整。
4.透明度：高透明，不发黄、无明显气泡，透光率≥90%。
5.内芯：76mm（3英寸）标准纸芯，硬度足够不变形，适配通用胶带座。
</t>
  </si>
  <si>
    <t>6卷/筒</t>
  </si>
  <si>
    <t>Q-3</t>
  </si>
  <si>
    <t>48mm×60y（54.9m）×50μm</t>
  </si>
  <si>
    <t>Q-4</t>
  </si>
  <si>
    <t>60mm×100y（91.4m）×50μm</t>
  </si>
  <si>
    <t>有芯卷纸</t>
  </si>
  <si>
    <t>R-1</t>
  </si>
  <si>
    <t>1袋/1箱</t>
  </si>
  <si>
    <t>有芯卷纸（140g）</t>
  </si>
  <si>
    <t>4层·140g/卷·100%原生木浆·节距100×110mm(±5mm)</t>
  </si>
  <si>
    <t xml:space="preserve">【原材料】100%原生木浆，严禁混合回收废纸浆、再生浆，禁止添加劣质填料；自然白色，不允许过量荧光增白剂。
【层数工艺】固定4层复合压花（可按需取消压花要求），层间结合紧密，正常使用不易分层散脱。
【执行标准】GB/T 20810-2018《卫生纸（含卫生纸原纸）》，卫生指标符合GB 15979。
【规格参数】单卷净重为含纸芯净重；纸芯内径≥40mm，常规硬纸芯，适配通用卷纸架；卷纸宽度约100-135mm。
【物理性能】纸面洁净，无孔洞、色斑、砂粒、死褶、杂质；手感柔软，粉尘少，擦拭不易掉毛掉屑；干湿强度均衡，湿水不易破损。
</t>
  </si>
  <si>
    <t>10卷/提×6提/袋（60卷/袋）或27卷/箱</t>
  </si>
  <si>
    <t>袋</t>
  </si>
  <si>
    <t>心相印、洁柔、清风、维达</t>
  </si>
  <si>
    <t>其他品牌（供应商填报品牌）</t>
  </si>
  <si>
    <t>R-2</t>
  </si>
  <si>
    <t>有芯卷纸（180g）</t>
  </si>
  <si>
    <t>4层·180g/卷·100%原生木浆
·节距100×110mm(±5mm)</t>
  </si>
  <si>
    <t xml:space="preserve">【原材料】100%原生木浆，严禁混合回收废纸浆、再生浆，禁止添加劣质填料；自然白色，不允许过量荧光增白剂。
【层数工艺】固定4层复合压花，层间结合紧密，正常使用不易分层散脱。
【执行标准】GB/T 20810-2018《卫生纸（含卫生纸原纸）》，卫生指标符合GB 15979。
【规格参数】单卷净重为不含纸芯净重；纸芯内径≥43mm，常规硬纸芯，适配通用卷纸架；卷纸宽度约100-135mm。
【物理性能】纸面洁净，无孔洞、色斑、砂粒、死褶、杂质；手感柔软，粉尘少，擦拭不易掉毛掉屑；干湿强度均衡，湿水不易破损；单卷使用时长优于140g规格。
</t>
  </si>
  <si>
    <t>大盘纸</t>
  </si>
  <si>
    <t>R-3</t>
  </si>
  <si>
    <t>大盘纸（商用780g）</t>
  </si>
  <si>
    <t>3层·780g/卷·100%原生木浆
·节距93×110mm(±3mm)</t>
  </si>
  <si>
    <r>
      <t>【原材料】100%原生木浆（或按实际需求调整），可迁移性荧光增白剂不得检出。
【执行标准】GB/T 20810-2018《卫生纸（含卫生纸原纸）》，卫生指标符合GB 15979。
【规格参数】单卷净重为含纸芯净重；纸芯内径≥75mm（适配商用大盘纸架）；卷纸宽度约93-110mm(±3mm)；卷纸直径约</t>
    </r>
    <r>
      <rPr>
        <b/>
        <sz val="10"/>
        <rFont val="宋体"/>
        <charset val="134"/>
      </rPr>
      <t xml:space="preserve"> 220-250mm</t>
    </r>
    <r>
      <rPr>
        <sz val="10"/>
        <rFont val="宋体"/>
        <charset val="134"/>
      </rPr>
      <t xml:space="preserve">（以实际称重为准）。
【层数工艺】3层厚实，舒适体验，平衡指尖触感。
【物理性能】商用级耐用度，一卷顶普通卷纸数卷；纸面洁净，无孔洞、色斑、杂质；湿水不易破损，不易堵马桶。
【适用场景】商场、酒店、物业、办公卫生间等高频使用场所。
</t>
    </r>
  </si>
  <si>
    <t>12卷/箱</t>
  </si>
  <si>
    <t>抽纸（袋装）</t>
  </si>
  <si>
    <t>S-1</t>
  </si>
  <si>
    <t>抽纸（袋装S码）</t>
  </si>
  <si>
    <t>100%原生木浆·3层·120抽
·S码·尺寸123×180mm(±3mm)</t>
  </si>
  <si>
    <t xml:space="preserve">【原材料】100%原生木浆，严禁掺入再生废纸浆；禁止过量添加荧光增白剂；自然本白色，无漂白异味；无香精、无刺激性化学添加剂（如需带香可自行修改）。
【结构工艺】固定3层压合，层间结合牢固，抽取、擦拭不易分层；可带精细压花（无压花可删除本条）；单张裁切整齐，无毛边、缺口。
【物理性能】纸面洁净，无孔洞、色斑、砂粒、死褶、杂质；手感柔软，粉尘少，擦拭不易掉毛掉屑；干湿强度均衡，湿水不易破损；抽取顺畅，不易一次抽出多张，无卡纸。
【执行标准】GB/T 20808-2022《纸巾纸》，卫生指标符合GB 15979。
【规格参数】S码尺寸123×180mm(±3mm)，3层×120抽/包，抽数允许偏差±3%。
</t>
  </si>
  <si>
    <t>24包/箱</t>
  </si>
  <si>
    <t>S-2</t>
  </si>
  <si>
    <t>抽纸（袋装M码）</t>
  </si>
  <si>
    <t>100%原生木浆·3层·120抽
·M码·尺寸128×180mm(±3mm)</t>
  </si>
  <si>
    <t xml:space="preserve">【原材料】100%原生木浆，严禁掺入再生废纸浆；禁止过量添加荧光增白剂；自然本白色，无漂白异味；无香精、无刺激性化学添加剂。
【结构工艺】固定3层压合，层间结合牢固，抽取、擦拭不易分层；可带精细压花；单张裁切整齐，无毛边、缺口。
【物理性能】纸面洁净，无孔洞、色斑、砂粒、死褶、杂质；手感柔软，粉尘少，擦拭不易掉毛掉屑；干湿强度均衡，湿水不易破损；抽取顺畅，不易一次抽出多张，无卡纸。
【执行标准】GB/T 20808-2022《纸巾纸》，卫生指标符合GB 15979。
【规格参数】M码尺寸128×180mm(±3mm)，3层×120抽/包。
</t>
  </si>
  <si>
    <t>悬挂式抽纸</t>
  </si>
  <si>
    <t>S-3</t>
  </si>
  <si>
    <t>悬挂抽纸（袋装L码）</t>
  </si>
  <si>
    <t xml:space="preserve">100%原生木浆·4层·320抽·L码·尺寸155×170mm
</t>
  </si>
  <si>
    <r>
      <t>【原材料】100%原生木浆，严禁掺入再生废纸浆；禁止过量添加荧光增白剂；自然本白色，无漂白异味；无香精、无刺激性化学添加剂。
【结构工艺】固定3层压合，层间结合牢固，抽取、擦拭不易分层；可带精细压花；单张裁切整齐，无毛边、缺口。
【物理性能】纸面洁净，无孔洞、色斑、砂粒、死褶、杂质；手感柔软，粉尘少，擦拭不易掉毛掉屑；干湿强度均衡，湿水不易破损；抽取顺畅，不易一次抽出多张，无卡纸；L码大尺寸，单张覆盖面积更大。
【执行标准】GB/T 20808-2022《纸巾纸》，卫生指标符合GB 15979。
【规格参数】L码尺寸155×170mm(±3mm)，4层×320抽/包，单提抽数：≥320 抽 / 提。
【每提净含量】：以实际抽数 × 层数为准，</t>
    </r>
    <r>
      <rPr>
        <b/>
        <sz val="10"/>
        <rFont val="宋体"/>
        <charset val="134"/>
      </rPr>
      <t>每提净含量≥510g（含包装）；纸张单层定量≥14g/㎡。
【包装形式】：悬挂式提装，顶部挂孔 / 挂钩，底部抽取</t>
    </r>
  </si>
  <si>
    <t>抽纸（盒装）</t>
  </si>
  <si>
    <t>S-4</t>
  </si>
  <si>
    <t>抽纸（盒装M码）</t>
  </si>
  <si>
    <t>100%原生木浆·3层·100抽·M码·硬盒包装，尺寸160×195mm</t>
  </si>
  <si>
    <t xml:space="preserve">【原材料】100%原生木浆，严禁掺入再生废纸浆；禁止过量添加荧光增白剂；自然本白色，无漂白异味。
【结构工艺】固定3层压合，层间结合牢固，抽取不易分层；硬盒包装，挺括不变形，盒身开口设计合理，抽取顺畅。
【物理性能】纸面洁净，无孔洞、色斑、杂质；手感柔软，粉尘少；干湿强度均衡，湿水不易破损；。
【执行标准】GB/T 20808-2022《纸巾纸》，卫生指标符合GB 15979。
【规格参数】3层×100抽/盒，硬盒包装，适合桌面、会议、商务场景。
</t>
  </si>
  <si>
    <t>24盒/箱</t>
  </si>
  <si>
    <t>S-5</t>
  </si>
  <si>
    <t>抽纸（盒装L码）</t>
  </si>
  <si>
    <t>100%原生木浆·3层·100抽·L码·硬盒包装，尺寸192×195mm</t>
  </si>
  <si>
    <t xml:space="preserve">【原材料】100%原生木浆，严禁掺入再生废纸浆；禁止过量添加荧光增白剂；自然本白色，无漂白异味。
【结构工艺】固定3层压合，层间结合牢固，抽取不易分层；硬盒包装，挺括不变形，盒身开口设计合理，抽取顺畅。
【物理性能】纸面洁净，无孔洞、色斑、杂质；手感柔软，粉尘少；干湿强度均衡，湿水不易破损。
【执行标准】GB/T 20808-2022《纸巾纸》，卫生指标符合GB 15979。
【规格参数】3层×100抽/盒，硬盒包装，适合桌面、会议、商务场景。
</t>
  </si>
  <si>
    <t>擦手纸</t>
  </si>
  <si>
    <t>S-6</t>
  </si>
  <si>
    <t>擦手纸（商用200抽）</t>
  </si>
  <si>
    <t>100%原生木浆·单层·200张/包·纸张尺寸：225×225mm（±5mm）·三折</t>
  </si>
  <si>
    <r>
      <t>【原材料】100%原生木浆，严禁掺入再生废纸浆</t>
    </r>
    <r>
      <rPr>
        <sz val="10"/>
        <rFont val="宋体"/>
        <charset val="134"/>
      </rPr>
      <t>；禁止过量添加荧光增白剂。
【结构工艺】三折设计，适配标准擦手纸盒；单层加厚，吸水速干，裁切整齐，无毛边、缺口，折叠错位≤2mm。
【物理性能】吸水性强，一张够用；湿强度高，擦拭不易破损、不掉絮；纸面洁净，无孔洞、色斑、杂质。纵向湿抗张强度≥0.8N（优等品），吸水性（可勃法）≤60s。
【执行标准】GB/T 24455-2022《擦手纸》，卫生指标符合GB 15979。
【规格参数】尺寸225×225mm(±5mm)，单层×200张/包，三折设计；20包/箱。
【适用场景】商用洗手间、厨房、办公场所等高频干手场景。
【对标品牌】维达VS2060/V2156（200抽三折）、维达铂臻1003205、心相印商用擦手纸、清风商用擦手纸
【每包抽数】：≥200 抽 / 包
【纸张定量】：≥30g/㎡
【每包净含量】：≥300g（含包装）</t>
    </r>
  </si>
  <si>
    <t>20包/箱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</si>
</sst>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b/>
      <sz val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>
      <alignment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5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E71"/>
      <color rgb="002C59EA"/>
      <color rgb="00FFFFAF"/>
      <color rgb="0025B05A"/>
      <color rgb="00FA653D"/>
      <color rgb="00FF7F7F"/>
      <color rgb="00FF8F8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5" Type="http://schemas.openxmlformats.org/officeDocument/2006/relationships/image" Target="media/image35.png"/><Relationship Id="rId34" Type="http://schemas.openxmlformats.org/officeDocument/2006/relationships/image" Target="media/image34.png"/><Relationship Id="rId33" Type="http://schemas.openxmlformats.org/officeDocument/2006/relationships/image" Target="media/image33.png"/><Relationship Id="rId32" Type="http://schemas.openxmlformats.org/officeDocument/2006/relationships/image" Target="media/image32.png"/><Relationship Id="rId31" Type="http://schemas.openxmlformats.org/officeDocument/2006/relationships/image" Target="media/image31.png"/><Relationship Id="rId30" Type="http://schemas.openxmlformats.org/officeDocument/2006/relationships/image" Target="media/image30.png"/><Relationship Id="rId3" Type="http://schemas.openxmlformats.org/officeDocument/2006/relationships/image" Target="media/image3.png"/><Relationship Id="rId29" Type="http://schemas.openxmlformats.org/officeDocument/2006/relationships/image" Target="media/image29.png"/><Relationship Id="rId28" Type="http://schemas.openxmlformats.org/officeDocument/2006/relationships/image" Target="media/image28.png"/><Relationship Id="rId27" Type="http://schemas.openxmlformats.org/officeDocument/2006/relationships/image" Target="media/image27.png"/><Relationship Id="rId26" Type="http://schemas.openxmlformats.org/officeDocument/2006/relationships/image" Target="media/image26.png"/><Relationship Id="rId25" Type="http://schemas.openxmlformats.org/officeDocument/2006/relationships/image" Target="media/image25.png"/><Relationship Id="rId24" Type="http://schemas.openxmlformats.org/officeDocument/2006/relationships/image" Target="media/image24.png"/><Relationship Id="rId23" Type="http://schemas.openxmlformats.org/officeDocument/2006/relationships/image" Target="media/image23.png"/><Relationship Id="rId22" Type="http://schemas.openxmlformats.org/officeDocument/2006/relationships/image" Target="media/image22.png"/><Relationship Id="rId21" Type="http://schemas.openxmlformats.org/officeDocument/2006/relationships/image" Target="media/image21.png"/><Relationship Id="rId20" Type="http://schemas.openxmlformats.org/officeDocument/2006/relationships/image" Target="media/image20.png"/><Relationship Id="rId2" Type="http://schemas.openxmlformats.org/officeDocument/2006/relationships/image" Target="media/image2.png"/><Relationship Id="rId19" Type="http://schemas.openxmlformats.org/officeDocument/2006/relationships/image" Target="media/image19.png"/><Relationship Id="rId18" Type="http://schemas.openxmlformats.org/officeDocument/2006/relationships/image" Target="media/image18.png"/><Relationship Id="rId17" Type="http://schemas.openxmlformats.org/officeDocument/2006/relationships/image" Target="media/image17.png"/><Relationship Id="rId16" Type="http://schemas.openxmlformats.org/officeDocument/2006/relationships/image" Target="media/image16.png"/><Relationship Id="rId15" Type="http://schemas.openxmlformats.org/officeDocument/2006/relationships/image" Target="media/image15.png"/><Relationship Id="rId14" Type="http://schemas.openxmlformats.org/officeDocument/2006/relationships/image" Target="media/image14.png"/><Relationship Id="rId13" Type="http://schemas.openxmlformats.org/officeDocument/2006/relationships/image" Target="media/image13.png"/><Relationship Id="rId12" Type="http://schemas.openxmlformats.org/officeDocument/2006/relationships/image" Target="media/image1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2"/>
  <sheetViews>
    <sheetView tabSelected="1" workbookViewId="0">
      <selection activeCell="E3" sqref="E3"/>
    </sheetView>
  </sheetViews>
  <sheetFormatPr defaultColWidth="9" defaultRowHeight="13.5"/>
  <cols>
    <col min="1" max="1" width="6.125" style="3" customWidth="1"/>
    <col min="2" max="2" width="5.59166666666667" style="3" customWidth="1"/>
    <col min="3" max="3" width="7.125" style="3" customWidth="1"/>
    <col min="4" max="4" width="7.625" style="3" customWidth="1"/>
    <col min="5" max="5" width="7.79166666666667" style="3" customWidth="1"/>
    <col min="6" max="6" width="9.875" style="3" customWidth="1"/>
    <col min="7" max="7" width="29.125" style="3" customWidth="1"/>
    <col min="8" max="8" width="46.9416666666667" style="3" customWidth="1"/>
    <col min="9" max="9" width="30" style="3" customWidth="1"/>
    <col min="10" max="10" width="7.5" style="3" customWidth="1"/>
    <col min="11" max="11" width="18.5" style="3" customWidth="1"/>
    <col min="12" max="12" width="20" style="3" customWidth="1"/>
    <col min="13" max="13" width="9" style="3"/>
    <col min="14" max="14" width="15.8666666666667" style="3" customWidth="1"/>
    <col min="15" max="16384" width="9" style="3"/>
  </cols>
  <sheetData>
    <row r="1" ht="25.5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24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5" t="s">
        <v>8</v>
      </c>
      <c r="I2" s="5" t="s">
        <v>9</v>
      </c>
      <c r="J2" s="5" t="s">
        <v>10</v>
      </c>
      <c r="K2" s="8" t="s">
        <v>11</v>
      </c>
      <c r="L2" s="8" t="s">
        <v>12</v>
      </c>
      <c r="M2" s="9" t="s">
        <v>13</v>
      </c>
      <c r="N2" s="5" t="s">
        <v>14</v>
      </c>
    </row>
    <row r="3" s="2" customFormat="1" ht="84" spans="1:14">
      <c r="A3" s="10" t="s">
        <v>15</v>
      </c>
      <c r="B3" s="11">
        <v>1</v>
      </c>
      <c r="C3" s="12" t="s">
        <v>16</v>
      </c>
      <c r="D3" s="12" t="s">
        <v>17</v>
      </c>
      <c r="E3" s="12" t="s">
        <v>18</v>
      </c>
      <c r="F3" s="10" t="s">
        <v>19</v>
      </c>
      <c r="G3" s="10" t="s">
        <v>20</v>
      </c>
      <c r="H3" s="13" t="s">
        <v>21</v>
      </c>
      <c r="I3" s="12" t="str">
        <f>_xlfn.DISPIMG("ID_51DFF11B87844AA5953C88FFDCED2FD1",1)</f>
        <v>=DISPIMG("ID_51DFF11B87844AA5953C88FFDCED2FD1",1)</v>
      </c>
      <c r="J3" s="12" t="s">
        <v>22</v>
      </c>
      <c r="K3" s="12" t="s">
        <v>23</v>
      </c>
      <c r="L3" s="10" t="s">
        <v>24</v>
      </c>
      <c r="M3" s="14"/>
      <c r="N3" s="15" t="s">
        <v>25</v>
      </c>
    </row>
    <row r="4" s="2" customFormat="1" ht="84" spans="1:14">
      <c r="A4" s="10"/>
      <c r="B4" s="11">
        <v>2</v>
      </c>
      <c r="C4" s="12" t="s">
        <v>26</v>
      </c>
      <c r="D4" s="12" t="s">
        <v>17</v>
      </c>
      <c r="E4" s="12" t="s">
        <v>18</v>
      </c>
      <c r="F4" s="10" t="s">
        <v>19</v>
      </c>
      <c r="G4" s="10" t="s">
        <v>27</v>
      </c>
      <c r="H4" s="13" t="s">
        <v>28</v>
      </c>
      <c r="I4" s="12"/>
      <c r="J4" s="12" t="s">
        <v>22</v>
      </c>
      <c r="K4" s="12" t="s">
        <v>23</v>
      </c>
      <c r="L4" s="10" t="s">
        <v>24</v>
      </c>
      <c r="M4" s="14"/>
      <c r="N4" s="15"/>
    </row>
    <row r="5" s="2" customFormat="1" ht="24" spans="1:14">
      <c r="A5" s="10" t="s">
        <v>29</v>
      </c>
      <c r="B5" s="11">
        <v>3</v>
      </c>
      <c r="C5" s="11" t="s">
        <v>30</v>
      </c>
      <c r="D5" s="11" t="s">
        <v>31</v>
      </c>
      <c r="E5" s="11" t="s">
        <v>32</v>
      </c>
      <c r="F5" s="12" t="s">
        <v>33</v>
      </c>
      <c r="G5" s="10" t="s">
        <v>34</v>
      </c>
      <c r="H5" s="16" t="s">
        <v>35</v>
      </c>
      <c r="I5" s="12" t="str">
        <f>_xlfn.DISPIMG("ID_C6E8FE5E52A24F478920B105DBD05129",1)</f>
        <v>=DISPIMG("ID_C6E8FE5E52A24F478920B105DBD05129",1)</v>
      </c>
      <c r="J5" s="12" t="s">
        <v>36</v>
      </c>
      <c r="K5" s="12" t="s">
        <v>37</v>
      </c>
      <c r="L5" s="10" t="s">
        <v>38</v>
      </c>
      <c r="M5" s="14"/>
      <c r="N5" s="15"/>
    </row>
    <row r="6" s="2" customFormat="1" ht="24" spans="1:14">
      <c r="A6" s="10"/>
      <c r="B6" s="11">
        <v>4</v>
      </c>
      <c r="C6" s="11" t="s">
        <v>39</v>
      </c>
      <c r="D6" s="11" t="s">
        <v>31</v>
      </c>
      <c r="E6" s="11" t="s">
        <v>32</v>
      </c>
      <c r="F6" s="12" t="s">
        <v>33</v>
      </c>
      <c r="G6" s="10" t="s">
        <v>40</v>
      </c>
      <c r="H6" s="16"/>
      <c r="I6" s="12"/>
      <c r="J6" s="12" t="s">
        <v>36</v>
      </c>
      <c r="K6" s="12" t="s">
        <v>37</v>
      </c>
      <c r="L6" s="10" t="s">
        <v>38</v>
      </c>
      <c r="M6" s="14"/>
      <c r="N6" s="15"/>
    </row>
    <row r="7" s="2" customFormat="1" ht="24" spans="1:14">
      <c r="A7" s="10"/>
      <c r="B7" s="11">
        <v>5</v>
      </c>
      <c r="C7" s="11" t="s">
        <v>41</v>
      </c>
      <c r="D7" s="11" t="s">
        <v>31</v>
      </c>
      <c r="E7" s="11" t="s">
        <v>32</v>
      </c>
      <c r="F7" s="12" t="s">
        <v>33</v>
      </c>
      <c r="G7" s="10" t="s">
        <v>42</v>
      </c>
      <c r="H7" s="16"/>
      <c r="I7" s="12"/>
      <c r="J7" s="12" t="s">
        <v>36</v>
      </c>
      <c r="K7" s="12" t="s">
        <v>37</v>
      </c>
      <c r="L7" s="10" t="s">
        <v>38</v>
      </c>
      <c r="M7" s="14"/>
      <c r="N7" s="15"/>
    </row>
    <row r="8" s="2" customFormat="1" ht="24" spans="1:14">
      <c r="A8" s="10"/>
      <c r="B8" s="11">
        <v>6</v>
      </c>
      <c r="C8" s="11" t="s">
        <v>43</v>
      </c>
      <c r="D8" s="11" t="s">
        <v>31</v>
      </c>
      <c r="E8" s="11" t="s">
        <v>32</v>
      </c>
      <c r="F8" s="12" t="s">
        <v>33</v>
      </c>
      <c r="G8" s="10" t="s">
        <v>44</v>
      </c>
      <c r="H8" s="16"/>
      <c r="I8" s="12"/>
      <c r="J8" s="12" t="s">
        <v>36</v>
      </c>
      <c r="K8" s="12" t="s">
        <v>37</v>
      </c>
      <c r="L8" s="10" t="s">
        <v>38</v>
      </c>
      <c r="M8" s="14"/>
      <c r="N8" s="15"/>
    </row>
    <row r="9" s="2" customFormat="1" ht="36" spans="1:14">
      <c r="A9" s="10"/>
      <c r="B9" s="11">
        <v>7</v>
      </c>
      <c r="C9" s="11" t="s">
        <v>45</v>
      </c>
      <c r="D9" s="11" t="s">
        <v>31</v>
      </c>
      <c r="E9" s="11" t="s">
        <v>32</v>
      </c>
      <c r="F9" s="12" t="s">
        <v>33</v>
      </c>
      <c r="G9" s="10" t="s">
        <v>46</v>
      </c>
      <c r="H9" s="16"/>
      <c r="I9" s="12"/>
      <c r="J9" s="12" t="s">
        <v>36</v>
      </c>
      <c r="K9" s="12" t="s">
        <v>37</v>
      </c>
      <c r="L9" s="10" t="s">
        <v>38</v>
      </c>
      <c r="M9" s="14"/>
      <c r="N9" s="15"/>
    </row>
    <row r="10" s="2" customFormat="1" ht="36" spans="1:14">
      <c r="A10" s="10"/>
      <c r="B10" s="11">
        <v>8</v>
      </c>
      <c r="C10" s="11" t="s">
        <v>47</v>
      </c>
      <c r="D10" s="11" t="s">
        <v>31</v>
      </c>
      <c r="E10" s="11" t="s">
        <v>32</v>
      </c>
      <c r="F10" s="12" t="s">
        <v>33</v>
      </c>
      <c r="G10" s="10" t="s">
        <v>48</v>
      </c>
      <c r="H10" s="16"/>
      <c r="I10" s="12"/>
      <c r="J10" s="12" t="s">
        <v>36</v>
      </c>
      <c r="K10" s="12" t="s">
        <v>37</v>
      </c>
      <c r="L10" s="10" t="s">
        <v>38</v>
      </c>
      <c r="M10" s="14"/>
      <c r="N10" s="15"/>
    </row>
    <row r="11" s="2" customFormat="1" ht="36" spans="1:14">
      <c r="A11" s="10"/>
      <c r="B11" s="11">
        <v>9</v>
      </c>
      <c r="C11" s="11" t="s">
        <v>49</v>
      </c>
      <c r="D11" s="11" t="s">
        <v>31</v>
      </c>
      <c r="E11" s="11" t="s">
        <v>32</v>
      </c>
      <c r="F11" s="12" t="s">
        <v>33</v>
      </c>
      <c r="G11" s="10" t="s">
        <v>50</v>
      </c>
      <c r="H11" s="16"/>
      <c r="I11" s="12"/>
      <c r="J11" s="12" t="s">
        <v>36</v>
      </c>
      <c r="K11" s="12" t="s">
        <v>37</v>
      </c>
      <c r="L11" s="10" t="s">
        <v>38</v>
      </c>
      <c r="M11" s="14"/>
      <c r="N11" s="15"/>
    </row>
    <row r="12" s="2" customFormat="1" ht="36" spans="1:14">
      <c r="A12" s="10"/>
      <c r="B12" s="11">
        <v>10</v>
      </c>
      <c r="C12" s="11" t="s">
        <v>51</v>
      </c>
      <c r="D12" s="11" t="s">
        <v>31</v>
      </c>
      <c r="E12" s="11" t="s">
        <v>32</v>
      </c>
      <c r="F12" s="12" t="s">
        <v>33</v>
      </c>
      <c r="G12" s="10" t="s">
        <v>52</v>
      </c>
      <c r="H12" s="16"/>
      <c r="I12" s="12"/>
      <c r="J12" s="12" t="s">
        <v>36</v>
      </c>
      <c r="K12" s="12" t="s">
        <v>37</v>
      </c>
      <c r="L12" s="10" t="s">
        <v>38</v>
      </c>
      <c r="M12" s="14"/>
      <c r="N12" s="15"/>
    </row>
    <row r="13" s="2" customFormat="1" ht="24" spans="1:14">
      <c r="A13" s="10"/>
      <c r="B13" s="11">
        <v>11</v>
      </c>
      <c r="C13" s="11" t="s">
        <v>53</v>
      </c>
      <c r="D13" s="11" t="s">
        <v>31</v>
      </c>
      <c r="E13" s="11" t="s">
        <v>32</v>
      </c>
      <c r="F13" s="12" t="s">
        <v>33</v>
      </c>
      <c r="G13" s="10" t="s">
        <v>54</v>
      </c>
      <c r="H13" s="16"/>
      <c r="I13" s="12"/>
      <c r="J13" s="12" t="s">
        <v>36</v>
      </c>
      <c r="K13" s="12" t="s">
        <v>37</v>
      </c>
      <c r="L13" s="10" t="s">
        <v>38</v>
      </c>
      <c r="M13" s="14"/>
      <c r="N13" s="15"/>
    </row>
    <row r="14" s="2" customFormat="1" ht="24" spans="1:14">
      <c r="A14" s="10"/>
      <c r="B14" s="11">
        <v>12</v>
      </c>
      <c r="C14" s="11" t="s">
        <v>55</v>
      </c>
      <c r="D14" s="11" t="s">
        <v>31</v>
      </c>
      <c r="E14" s="11" t="s">
        <v>32</v>
      </c>
      <c r="F14" s="12" t="s">
        <v>33</v>
      </c>
      <c r="G14" s="10" t="s">
        <v>56</v>
      </c>
      <c r="H14" s="16"/>
      <c r="I14" s="12"/>
      <c r="J14" s="12" t="s">
        <v>36</v>
      </c>
      <c r="K14" s="12" t="s">
        <v>37</v>
      </c>
      <c r="L14" s="10" t="s">
        <v>38</v>
      </c>
      <c r="M14" s="14"/>
      <c r="N14" s="15"/>
    </row>
    <row r="15" s="2" customFormat="1" ht="24" spans="1:14">
      <c r="A15" s="10"/>
      <c r="B15" s="11">
        <v>13</v>
      </c>
      <c r="C15" s="11" t="s">
        <v>57</v>
      </c>
      <c r="D15" s="11" t="s">
        <v>31</v>
      </c>
      <c r="E15" s="11" t="s">
        <v>32</v>
      </c>
      <c r="F15" s="12" t="s">
        <v>33</v>
      </c>
      <c r="G15" s="10" t="s">
        <v>58</v>
      </c>
      <c r="H15" s="16"/>
      <c r="I15" s="12"/>
      <c r="J15" s="12" t="s">
        <v>36</v>
      </c>
      <c r="K15" s="12" t="s">
        <v>37</v>
      </c>
      <c r="L15" s="10" t="s">
        <v>38</v>
      </c>
      <c r="M15" s="14"/>
      <c r="N15" s="15"/>
    </row>
    <row r="16" s="2" customFormat="1" ht="36" spans="1:14">
      <c r="A16" s="10"/>
      <c r="B16" s="11">
        <v>14</v>
      </c>
      <c r="C16" s="11" t="s">
        <v>59</v>
      </c>
      <c r="D16" s="11" t="s">
        <v>31</v>
      </c>
      <c r="E16" s="11" t="s">
        <v>32</v>
      </c>
      <c r="F16" s="12" t="s">
        <v>33</v>
      </c>
      <c r="G16" s="10" t="s">
        <v>60</v>
      </c>
      <c r="H16" s="16"/>
      <c r="I16" s="12"/>
      <c r="J16" s="12" t="s">
        <v>36</v>
      </c>
      <c r="K16" s="12" t="s">
        <v>37</v>
      </c>
      <c r="L16" s="10" t="s">
        <v>38</v>
      </c>
      <c r="M16" s="14"/>
      <c r="N16" s="15"/>
    </row>
    <row r="17" s="2" customFormat="1" ht="36" spans="1:14">
      <c r="A17" s="10"/>
      <c r="B17" s="11">
        <v>15</v>
      </c>
      <c r="C17" s="11" t="s">
        <v>61</v>
      </c>
      <c r="D17" s="11" t="s">
        <v>31</v>
      </c>
      <c r="E17" s="11" t="s">
        <v>32</v>
      </c>
      <c r="F17" s="12" t="s">
        <v>33</v>
      </c>
      <c r="G17" s="10" t="s">
        <v>62</v>
      </c>
      <c r="H17" s="16"/>
      <c r="I17" s="12"/>
      <c r="J17" s="12" t="s">
        <v>36</v>
      </c>
      <c r="K17" s="12" t="s">
        <v>37</v>
      </c>
      <c r="L17" s="10" t="s">
        <v>38</v>
      </c>
      <c r="M17" s="14"/>
      <c r="N17" s="15"/>
    </row>
    <row r="18" s="2" customFormat="1" ht="36" spans="1:14">
      <c r="A18" s="10"/>
      <c r="B18" s="11">
        <v>16</v>
      </c>
      <c r="C18" s="11" t="s">
        <v>63</v>
      </c>
      <c r="D18" s="11" t="s">
        <v>31</v>
      </c>
      <c r="E18" s="11" t="s">
        <v>32</v>
      </c>
      <c r="F18" s="12" t="s">
        <v>33</v>
      </c>
      <c r="G18" s="10" t="s">
        <v>64</v>
      </c>
      <c r="H18" s="16"/>
      <c r="I18" s="12"/>
      <c r="J18" s="12" t="s">
        <v>36</v>
      </c>
      <c r="K18" s="12" t="s">
        <v>37</v>
      </c>
      <c r="L18" s="10" t="s">
        <v>38</v>
      </c>
      <c r="M18" s="14"/>
      <c r="N18" s="15"/>
    </row>
    <row r="19" s="2" customFormat="1" ht="36" spans="1:14">
      <c r="A19" s="10"/>
      <c r="B19" s="11">
        <v>17</v>
      </c>
      <c r="C19" s="11" t="s">
        <v>65</v>
      </c>
      <c r="D19" s="11" t="s">
        <v>31</v>
      </c>
      <c r="E19" s="11" t="s">
        <v>32</v>
      </c>
      <c r="F19" s="12" t="s">
        <v>33</v>
      </c>
      <c r="G19" s="10" t="s">
        <v>66</v>
      </c>
      <c r="H19" s="16"/>
      <c r="I19" s="12"/>
      <c r="J19" s="12" t="s">
        <v>36</v>
      </c>
      <c r="K19" s="12" t="s">
        <v>37</v>
      </c>
      <c r="L19" s="10" t="s">
        <v>38</v>
      </c>
      <c r="M19" s="14"/>
      <c r="N19" s="15"/>
    </row>
    <row r="20" s="2" customFormat="1" ht="36" spans="1:14">
      <c r="A20" s="10"/>
      <c r="B20" s="11">
        <v>18</v>
      </c>
      <c r="C20" s="11" t="s">
        <v>67</v>
      </c>
      <c r="D20" s="11" t="s">
        <v>31</v>
      </c>
      <c r="E20" s="11" t="s">
        <v>32</v>
      </c>
      <c r="F20" s="12" t="s">
        <v>33</v>
      </c>
      <c r="G20" s="10" t="s">
        <v>68</v>
      </c>
      <c r="H20" s="16"/>
      <c r="I20" s="12"/>
      <c r="J20" s="12" t="s">
        <v>36</v>
      </c>
      <c r="K20" s="12" t="s">
        <v>37</v>
      </c>
      <c r="L20" s="10" t="s">
        <v>38</v>
      </c>
      <c r="M20" s="14"/>
      <c r="N20" s="15"/>
    </row>
    <row r="21" s="2" customFormat="1" ht="36" spans="1:14">
      <c r="A21" s="10"/>
      <c r="B21" s="11">
        <v>19</v>
      </c>
      <c r="C21" s="11" t="s">
        <v>69</v>
      </c>
      <c r="D21" s="11" t="s">
        <v>31</v>
      </c>
      <c r="E21" s="11" t="s">
        <v>32</v>
      </c>
      <c r="F21" s="12" t="s">
        <v>33</v>
      </c>
      <c r="G21" s="10" t="s">
        <v>70</v>
      </c>
      <c r="H21" s="16"/>
      <c r="I21" s="12"/>
      <c r="J21" s="12" t="s">
        <v>36</v>
      </c>
      <c r="K21" s="12" t="s">
        <v>37</v>
      </c>
      <c r="L21" s="10" t="s">
        <v>38</v>
      </c>
      <c r="M21" s="14"/>
      <c r="N21" s="15"/>
    </row>
    <row r="22" s="2" customFormat="1" ht="36" spans="1:14">
      <c r="A22" s="10"/>
      <c r="B22" s="11">
        <v>20</v>
      </c>
      <c r="C22" s="11" t="s">
        <v>71</v>
      </c>
      <c r="D22" s="11" t="s">
        <v>31</v>
      </c>
      <c r="E22" s="11" t="s">
        <v>32</v>
      </c>
      <c r="F22" s="12" t="s">
        <v>33</v>
      </c>
      <c r="G22" s="10" t="s">
        <v>72</v>
      </c>
      <c r="H22" s="16"/>
      <c r="I22" s="12"/>
      <c r="J22" s="12" t="s">
        <v>36</v>
      </c>
      <c r="K22" s="12" t="s">
        <v>37</v>
      </c>
      <c r="L22" s="10" t="s">
        <v>38</v>
      </c>
      <c r="M22" s="14"/>
      <c r="N22" s="15"/>
    </row>
    <row r="23" s="2" customFormat="1" ht="36" spans="1:14">
      <c r="A23" s="10"/>
      <c r="B23" s="11">
        <v>21</v>
      </c>
      <c r="C23" s="11" t="s">
        <v>73</v>
      </c>
      <c r="D23" s="11" t="s">
        <v>31</v>
      </c>
      <c r="E23" s="11" t="s">
        <v>32</v>
      </c>
      <c r="F23" s="12" t="s">
        <v>33</v>
      </c>
      <c r="G23" s="10" t="s">
        <v>74</v>
      </c>
      <c r="H23" s="16"/>
      <c r="I23" s="12"/>
      <c r="J23" s="12" t="s">
        <v>36</v>
      </c>
      <c r="K23" s="12" t="s">
        <v>37</v>
      </c>
      <c r="L23" s="10" t="s">
        <v>38</v>
      </c>
      <c r="M23" s="14"/>
      <c r="N23" s="15"/>
    </row>
    <row r="24" s="2" customFormat="1" ht="36" spans="1:14">
      <c r="A24" s="10"/>
      <c r="B24" s="11">
        <v>22</v>
      </c>
      <c r="C24" s="11" t="s">
        <v>75</v>
      </c>
      <c r="D24" s="11" t="s">
        <v>31</v>
      </c>
      <c r="E24" s="11" t="s">
        <v>32</v>
      </c>
      <c r="F24" s="12" t="s">
        <v>33</v>
      </c>
      <c r="G24" s="10" t="s">
        <v>76</v>
      </c>
      <c r="H24" s="16"/>
      <c r="I24" s="12"/>
      <c r="J24" s="12" t="s">
        <v>36</v>
      </c>
      <c r="K24" s="12" t="s">
        <v>37</v>
      </c>
      <c r="L24" s="10" t="s">
        <v>38</v>
      </c>
      <c r="M24" s="14"/>
      <c r="N24" s="15"/>
    </row>
    <row r="25" s="2" customFormat="1" ht="24" spans="1:14">
      <c r="A25" s="10"/>
      <c r="B25" s="11">
        <v>23</v>
      </c>
      <c r="C25" s="11" t="s">
        <v>77</v>
      </c>
      <c r="D25" s="11" t="s">
        <v>78</v>
      </c>
      <c r="E25" s="11" t="s">
        <v>79</v>
      </c>
      <c r="F25" s="12" t="s">
        <v>80</v>
      </c>
      <c r="G25" s="10" t="s">
        <v>81</v>
      </c>
      <c r="H25" s="16" t="s">
        <v>82</v>
      </c>
      <c r="I25" s="12" t="str">
        <f>_xlfn.DISPIMG("ID_3F6B995A320D4A4CBB23BC2C3C33232B",1)</f>
        <v>=DISPIMG("ID_3F6B995A320D4A4CBB23BC2C3C33232B",1)</v>
      </c>
      <c r="J25" s="12" t="s">
        <v>83</v>
      </c>
      <c r="K25" s="12" t="s">
        <v>84</v>
      </c>
      <c r="L25" s="10" t="s">
        <v>38</v>
      </c>
      <c r="M25" s="14"/>
      <c r="N25" s="15"/>
    </row>
    <row r="26" s="2" customFormat="1" ht="24" spans="1:14">
      <c r="A26" s="10"/>
      <c r="B26" s="11">
        <v>24</v>
      </c>
      <c r="C26" s="11" t="s">
        <v>85</v>
      </c>
      <c r="D26" s="11" t="s">
        <v>78</v>
      </c>
      <c r="E26" s="11" t="s">
        <v>79</v>
      </c>
      <c r="F26" s="12" t="s">
        <v>80</v>
      </c>
      <c r="G26" s="10" t="s">
        <v>86</v>
      </c>
      <c r="H26" s="16"/>
      <c r="I26" s="12"/>
      <c r="J26" s="12" t="s">
        <v>83</v>
      </c>
      <c r="K26" s="12" t="s">
        <v>84</v>
      </c>
      <c r="L26" s="10" t="s">
        <v>38</v>
      </c>
      <c r="M26" s="14"/>
      <c r="N26" s="15"/>
    </row>
    <row r="27" s="2" customFormat="1" ht="24" spans="1:14">
      <c r="A27" s="10"/>
      <c r="B27" s="11">
        <v>25</v>
      </c>
      <c r="C27" s="11" t="s">
        <v>87</v>
      </c>
      <c r="D27" s="11" t="s">
        <v>78</v>
      </c>
      <c r="E27" s="11" t="s">
        <v>79</v>
      </c>
      <c r="F27" s="12" t="s">
        <v>80</v>
      </c>
      <c r="G27" s="10" t="s">
        <v>88</v>
      </c>
      <c r="H27" s="16"/>
      <c r="I27" s="12"/>
      <c r="J27" s="12" t="s">
        <v>83</v>
      </c>
      <c r="K27" s="12" t="s">
        <v>89</v>
      </c>
      <c r="L27" s="10" t="s">
        <v>38</v>
      </c>
      <c r="M27" s="14"/>
      <c r="N27" s="15"/>
    </row>
    <row r="28" s="2" customFormat="1" ht="24" spans="1:14">
      <c r="A28" s="10"/>
      <c r="B28" s="11">
        <v>26</v>
      </c>
      <c r="C28" s="11" t="s">
        <v>90</v>
      </c>
      <c r="D28" s="11" t="s">
        <v>78</v>
      </c>
      <c r="E28" s="11" t="s">
        <v>79</v>
      </c>
      <c r="F28" s="12" t="s">
        <v>80</v>
      </c>
      <c r="G28" s="10" t="s">
        <v>91</v>
      </c>
      <c r="H28" s="16"/>
      <c r="I28" s="12"/>
      <c r="J28" s="12" t="s">
        <v>83</v>
      </c>
      <c r="K28" s="12" t="s">
        <v>92</v>
      </c>
      <c r="L28" s="10" t="s">
        <v>38</v>
      </c>
      <c r="M28" s="14"/>
      <c r="N28" s="15"/>
    </row>
    <row r="29" s="2" customFormat="1" ht="24" spans="1:14">
      <c r="A29" s="10"/>
      <c r="B29" s="11">
        <v>27</v>
      </c>
      <c r="C29" s="11" t="s">
        <v>93</v>
      </c>
      <c r="D29" s="11" t="s">
        <v>31</v>
      </c>
      <c r="E29" s="11" t="s">
        <v>32</v>
      </c>
      <c r="F29" s="12" t="s">
        <v>94</v>
      </c>
      <c r="G29" s="10" t="s">
        <v>95</v>
      </c>
      <c r="H29" s="16" t="s">
        <v>96</v>
      </c>
      <c r="I29" s="12" t="str">
        <f>_xlfn.DISPIMG("ID_5DAB0D178A8343D7AA0B646F11CE88FB",1)</f>
        <v>=DISPIMG("ID_5DAB0D178A8343D7AA0B646F11CE88FB",1)</v>
      </c>
      <c r="J29" s="12" t="s">
        <v>36</v>
      </c>
      <c r="K29" s="12" t="s">
        <v>97</v>
      </c>
      <c r="L29" s="10" t="s">
        <v>38</v>
      </c>
      <c r="M29" s="14"/>
      <c r="N29" s="15"/>
    </row>
    <row r="30" s="2" customFormat="1" ht="24" spans="1:14">
      <c r="A30" s="10"/>
      <c r="B30" s="11">
        <v>28</v>
      </c>
      <c r="C30" s="11" t="s">
        <v>98</v>
      </c>
      <c r="D30" s="11" t="s">
        <v>31</v>
      </c>
      <c r="E30" s="11" t="s">
        <v>32</v>
      </c>
      <c r="F30" s="12" t="s">
        <v>94</v>
      </c>
      <c r="G30" s="10" t="s">
        <v>99</v>
      </c>
      <c r="H30" s="16"/>
      <c r="I30" s="12"/>
      <c r="J30" s="12" t="s">
        <v>36</v>
      </c>
      <c r="K30" s="12" t="s">
        <v>97</v>
      </c>
      <c r="L30" s="10" t="s">
        <v>38</v>
      </c>
      <c r="M30" s="14"/>
      <c r="N30" s="15"/>
    </row>
    <row r="31" s="2" customFormat="1" ht="24" spans="1:14">
      <c r="A31" s="10"/>
      <c r="B31" s="11">
        <v>29</v>
      </c>
      <c r="C31" s="11" t="s">
        <v>100</v>
      </c>
      <c r="D31" s="11" t="s">
        <v>31</v>
      </c>
      <c r="E31" s="11" t="s">
        <v>32</v>
      </c>
      <c r="F31" s="12" t="s">
        <v>94</v>
      </c>
      <c r="G31" s="10" t="s">
        <v>101</v>
      </c>
      <c r="H31" s="16"/>
      <c r="I31" s="12"/>
      <c r="J31" s="12" t="s">
        <v>36</v>
      </c>
      <c r="K31" s="12" t="s">
        <v>97</v>
      </c>
      <c r="L31" s="10" t="s">
        <v>38</v>
      </c>
      <c r="M31" s="14"/>
      <c r="N31" s="15"/>
    </row>
    <row r="32" s="2" customFormat="1" ht="24" spans="1:14">
      <c r="A32" s="10"/>
      <c r="B32" s="11">
        <v>30</v>
      </c>
      <c r="C32" s="11" t="s">
        <v>102</v>
      </c>
      <c r="D32" s="11" t="s">
        <v>31</v>
      </c>
      <c r="E32" s="11" t="s">
        <v>32</v>
      </c>
      <c r="F32" s="12" t="s">
        <v>94</v>
      </c>
      <c r="G32" s="10" t="s">
        <v>103</v>
      </c>
      <c r="H32" s="16"/>
      <c r="I32" s="12"/>
      <c r="J32" s="12" t="s">
        <v>36</v>
      </c>
      <c r="K32" s="12" t="s">
        <v>97</v>
      </c>
      <c r="L32" s="10" t="s">
        <v>38</v>
      </c>
      <c r="M32" s="14"/>
      <c r="N32" s="15"/>
    </row>
    <row r="33" s="2" customFormat="1" ht="24" spans="1:14">
      <c r="A33" s="10"/>
      <c r="B33" s="11">
        <v>31</v>
      </c>
      <c r="C33" s="11" t="s">
        <v>104</v>
      </c>
      <c r="D33" s="11" t="s">
        <v>31</v>
      </c>
      <c r="E33" s="11" t="s">
        <v>32</v>
      </c>
      <c r="F33" s="12" t="s">
        <v>94</v>
      </c>
      <c r="G33" s="10" t="s">
        <v>105</v>
      </c>
      <c r="H33" s="16"/>
      <c r="I33" s="12"/>
      <c r="J33" s="12" t="s">
        <v>36</v>
      </c>
      <c r="K33" s="12" t="s">
        <v>106</v>
      </c>
      <c r="L33" s="10" t="s">
        <v>38</v>
      </c>
      <c r="M33" s="14"/>
      <c r="N33" s="15"/>
    </row>
    <row r="34" s="2" customFormat="1" ht="24" spans="1:14">
      <c r="A34" s="10"/>
      <c r="B34" s="11">
        <v>32</v>
      </c>
      <c r="C34" s="11" t="s">
        <v>107</v>
      </c>
      <c r="D34" s="11" t="s">
        <v>31</v>
      </c>
      <c r="E34" s="11" t="s">
        <v>32</v>
      </c>
      <c r="F34" s="12" t="s">
        <v>94</v>
      </c>
      <c r="G34" s="10" t="s">
        <v>108</v>
      </c>
      <c r="H34" s="16"/>
      <c r="I34" s="12"/>
      <c r="J34" s="12" t="s">
        <v>36</v>
      </c>
      <c r="K34" s="12" t="s">
        <v>106</v>
      </c>
      <c r="L34" s="10" t="s">
        <v>38</v>
      </c>
      <c r="M34" s="14"/>
      <c r="N34" s="15"/>
    </row>
    <row r="35" s="2" customFormat="1" ht="24" spans="1:14">
      <c r="A35" s="10"/>
      <c r="B35" s="11">
        <v>33</v>
      </c>
      <c r="C35" s="11" t="s">
        <v>109</v>
      </c>
      <c r="D35" s="11" t="s">
        <v>31</v>
      </c>
      <c r="E35" s="11" t="s">
        <v>32</v>
      </c>
      <c r="F35" s="12" t="s">
        <v>94</v>
      </c>
      <c r="G35" s="10" t="s">
        <v>110</v>
      </c>
      <c r="H35" s="16"/>
      <c r="I35" s="12"/>
      <c r="J35" s="12" t="s">
        <v>36</v>
      </c>
      <c r="K35" s="12" t="s">
        <v>106</v>
      </c>
      <c r="L35" s="10" t="s">
        <v>38</v>
      </c>
      <c r="M35" s="14"/>
      <c r="N35" s="15"/>
    </row>
    <row r="36" s="2" customFormat="1" ht="24" spans="1:14">
      <c r="A36" s="10"/>
      <c r="B36" s="11">
        <v>34</v>
      </c>
      <c r="C36" s="11" t="s">
        <v>111</v>
      </c>
      <c r="D36" s="11" t="s">
        <v>31</v>
      </c>
      <c r="E36" s="11" t="s">
        <v>32</v>
      </c>
      <c r="F36" s="12" t="s">
        <v>112</v>
      </c>
      <c r="G36" s="10" t="s">
        <v>113</v>
      </c>
      <c r="H36" s="16"/>
      <c r="I36" s="12"/>
      <c r="J36" s="12" t="s">
        <v>36</v>
      </c>
      <c r="K36" s="12" t="s">
        <v>114</v>
      </c>
      <c r="L36" s="10" t="s">
        <v>38</v>
      </c>
      <c r="M36" s="14"/>
      <c r="N36" s="15"/>
    </row>
    <row r="37" s="2" customFormat="1" ht="24" spans="1:14">
      <c r="A37" s="10" t="s">
        <v>115</v>
      </c>
      <c r="B37" s="11">
        <v>35</v>
      </c>
      <c r="C37" s="11" t="s">
        <v>116</v>
      </c>
      <c r="D37" s="11" t="s">
        <v>32</v>
      </c>
      <c r="E37" s="11" t="s">
        <v>117</v>
      </c>
      <c r="F37" s="12" t="s">
        <v>118</v>
      </c>
      <c r="G37" s="10" t="s">
        <v>119</v>
      </c>
      <c r="H37" s="16" t="s">
        <v>120</v>
      </c>
      <c r="I37" s="12" t="str">
        <f>_xlfn.DISPIMG("ID_8349FAA1A2A643E7ABDBF138E8EFACEE",1)</f>
        <v>=DISPIMG("ID_8349FAA1A2A643E7ABDBF138E8EFACEE",1)</v>
      </c>
      <c r="J37" s="12" t="s">
        <v>22</v>
      </c>
      <c r="K37" s="12" t="s">
        <v>121</v>
      </c>
      <c r="L37" s="10" t="s">
        <v>38</v>
      </c>
      <c r="M37" s="14"/>
      <c r="N37" s="15"/>
    </row>
    <row r="38" s="2" customFormat="1" ht="24" spans="1:14">
      <c r="A38" s="10"/>
      <c r="B38" s="11">
        <v>36</v>
      </c>
      <c r="C38" s="11" t="s">
        <v>122</v>
      </c>
      <c r="D38" s="11" t="s">
        <v>32</v>
      </c>
      <c r="E38" s="11" t="s">
        <v>117</v>
      </c>
      <c r="F38" s="12" t="s">
        <v>118</v>
      </c>
      <c r="G38" s="10" t="s">
        <v>123</v>
      </c>
      <c r="H38" s="17"/>
      <c r="I38" s="12"/>
      <c r="J38" s="12" t="s">
        <v>22</v>
      </c>
      <c r="K38" s="12" t="s">
        <v>121</v>
      </c>
      <c r="L38" s="10" t="s">
        <v>38</v>
      </c>
      <c r="M38" s="14"/>
      <c r="N38" s="15"/>
    </row>
    <row r="39" s="2" customFormat="1" ht="24" spans="1:14">
      <c r="A39" s="10"/>
      <c r="B39" s="11">
        <v>37</v>
      </c>
      <c r="C39" s="11" t="s">
        <v>124</v>
      </c>
      <c r="D39" s="11" t="s">
        <v>32</v>
      </c>
      <c r="E39" s="11" t="s">
        <v>117</v>
      </c>
      <c r="F39" s="12" t="s">
        <v>125</v>
      </c>
      <c r="G39" s="10" t="s">
        <v>126</v>
      </c>
      <c r="H39" s="16" t="s">
        <v>127</v>
      </c>
      <c r="I39" s="10" t="str">
        <f>_xlfn.DISPIMG("ID_9E3F0E22E720484A8F621DC101B1E0E8",1)</f>
        <v>=DISPIMG("ID_9E3F0E22E720484A8F621DC101B1E0E8",1)</v>
      </c>
      <c r="J39" s="12" t="s">
        <v>22</v>
      </c>
      <c r="K39" s="10" t="s">
        <v>128</v>
      </c>
      <c r="L39" s="10" t="s">
        <v>38</v>
      </c>
      <c r="M39" s="14"/>
      <c r="N39" s="15"/>
    </row>
    <row r="40" s="2" customFormat="1" ht="24" spans="1:14">
      <c r="A40" s="10"/>
      <c r="B40" s="11">
        <v>38</v>
      </c>
      <c r="C40" s="11" t="s">
        <v>129</v>
      </c>
      <c r="D40" s="11" t="s">
        <v>32</v>
      </c>
      <c r="E40" s="11" t="s">
        <v>117</v>
      </c>
      <c r="F40" s="12" t="s">
        <v>125</v>
      </c>
      <c r="G40" s="10" t="s">
        <v>130</v>
      </c>
      <c r="H40" s="16"/>
      <c r="I40" s="10"/>
      <c r="J40" s="12" t="s">
        <v>22</v>
      </c>
      <c r="K40" s="10" t="s">
        <v>128</v>
      </c>
      <c r="L40" s="10" t="s">
        <v>38</v>
      </c>
      <c r="M40" s="14"/>
      <c r="N40" s="15"/>
    </row>
    <row r="41" s="2" customFormat="1" ht="24" spans="1:14">
      <c r="A41" s="10"/>
      <c r="B41" s="11">
        <v>39</v>
      </c>
      <c r="C41" s="11" t="s">
        <v>131</v>
      </c>
      <c r="D41" s="11" t="s">
        <v>32</v>
      </c>
      <c r="E41" s="11" t="s">
        <v>117</v>
      </c>
      <c r="F41" s="12" t="s">
        <v>125</v>
      </c>
      <c r="G41" s="10" t="s">
        <v>132</v>
      </c>
      <c r="H41" s="16"/>
      <c r="I41" s="10"/>
      <c r="J41" s="12" t="s">
        <v>22</v>
      </c>
      <c r="K41" s="10" t="s">
        <v>128</v>
      </c>
      <c r="L41" s="10" t="s">
        <v>38</v>
      </c>
      <c r="M41" s="14"/>
      <c r="N41" s="15"/>
    </row>
    <row r="42" s="2" customFormat="1" ht="24" spans="1:14">
      <c r="A42" s="10"/>
      <c r="B42" s="11">
        <v>40</v>
      </c>
      <c r="C42" s="11" t="s">
        <v>133</v>
      </c>
      <c r="D42" s="11" t="s">
        <v>32</v>
      </c>
      <c r="E42" s="11" t="s">
        <v>117</v>
      </c>
      <c r="F42" s="12" t="s">
        <v>125</v>
      </c>
      <c r="G42" s="10" t="s">
        <v>134</v>
      </c>
      <c r="H42" s="16"/>
      <c r="I42" s="10"/>
      <c r="J42" s="12" t="s">
        <v>22</v>
      </c>
      <c r="K42" s="10" t="s">
        <v>128</v>
      </c>
      <c r="L42" s="10" t="s">
        <v>38</v>
      </c>
      <c r="M42" s="14"/>
      <c r="N42" s="15"/>
    </row>
    <row r="43" s="2" customFormat="1" ht="24" spans="1:14">
      <c r="A43" s="10"/>
      <c r="B43" s="11">
        <v>41</v>
      </c>
      <c r="C43" s="11" t="s">
        <v>135</v>
      </c>
      <c r="D43" s="11" t="s">
        <v>32</v>
      </c>
      <c r="E43" s="11" t="s">
        <v>117</v>
      </c>
      <c r="F43" s="12" t="s">
        <v>125</v>
      </c>
      <c r="G43" s="10" t="s">
        <v>136</v>
      </c>
      <c r="H43" s="16"/>
      <c r="I43" s="10"/>
      <c r="J43" s="12" t="s">
        <v>22</v>
      </c>
      <c r="K43" s="10" t="s">
        <v>128</v>
      </c>
      <c r="L43" s="10" t="s">
        <v>38</v>
      </c>
      <c r="M43" s="14"/>
      <c r="N43" s="15"/>
    </row>
    <row r="44" s="2" customFormat="1" ht="24" spans="1:14">
      <c r="A44" s="10"/>
      <c r="B44" s="11">
        <v>42</v>
      </c>
      <c r="C44" s="11" t="s">
        <v>137</v>
      </c>
      <c r="D44" s="11" t="s">
        <v>32</v>
      </c>
      <c r="E44" s="11" t="s">
        <v>117</v>
      </c>
      <c r="F44" s="12" t="s">
        <v>125</v>
      </c>
      <c r="G44" s="10" t="s">
        <v>138</v>
      </c>
      <c r="H44" s="16"/>
      <c r="I44" s="10"/>
      <c r="J44" s="12" t="s">
        <v>22</v>
      </c>
      <c r="K44" s="10" t="s">
        <v>128</v>
      </c>
      <c r="L44" s="10" t="s">
        <v>38</v>
      </c>
      <c r="M44" s="14"/>
      <c r="N44" s="15"/>
    </row>
    <row r="45" s="2" customFormat="1" ht="24" spans="1:14">
      <c r="A45" s="10"/>
      <c r="B45" s="11">
        <v>43</v>
      </c>
      <c r="C45" s="11" t="s">
        <v>139</v>
      </c>
      <c r="D45" s="11" t="s">
        <v>32</v>
      </c>
      <c r="E45" s="11" t="s">
        <v>117</v>
      </c>
      <c r="F45" s="12" t="s">
        <v>125</v>
      </c>
      <c r="G45" s="10" t="s">
        <v>140</v>
      </c>
      <c r="H45" s="16"/>
      <c r="I45" s="10"/>
      <c r="J45" s="12" t="s">
        <v>22</v>
      </c>
      <c r="K45" s="10" t="s">
        <v>128</v>
      </c>
      <c r="L45" s="10" t="s">
        <v>38</v>
      </c>
      <c r="M45" s="14"/>
      <c r="N45" s="15"/>
    </row>
    <row r="46" s="2" customFormat="1" ht="24" spans="1:14">
      <c r="A46" s="10"/>
      <c r="B46" s="11">
        <v>44</v>
      </c>
      <c r="C46" s="11" t="s">
        <v>141</v>
      </c>
      <c r="D46" s="11" t="s">
        <v>32</v>
      </c>
      <c r="E46" s="11" t="s">
        <v>117</v>
      </c>
      <c r="F46" s="12" t="s">
        <v>125</v>
      </c>
      <c r="G46" s="10" t="s">
        <v>142</v>
      </c>
      <c r="H46" s="16"/>
      <c r="I46" s="10"/>
      <c r="J46" s="12" t="s">
        <v>22</v>
      </c>
      <c r="K46" s="10" t="s">
        <v>128</v>
      </c>
      <c r="L46" s="10" t="s">
        <v>38</v>
      </c>
      <c r="M46" s="14"/>
      <c r="N46" s="15"/>
    </row>
    <row r="47" s="2" customFormat="1" ht="24" spans="1:14">
      <c r="A47" s="10"/>
      <c r="B47" s="11">
        <v>45</v>
      </c>
      <c r="C47" s="18" t="s">
        <v>143</v>
      </c>
      <c r="D47" s="11" t="s">
        <v>32</v>
      </c>
      <c r="E47" s="18" t="s">
        <v>117</v>
      </c>
      <c r="F47" s="12" t="s">
        <v>144</v>
      </c>
      <c r="G47" s="10" t="s">
        <v>145</v>
      </c>
      <c r="H47" s="16" t="s">
        <v>146</v>
      </c>
      <c r="I47" s="12" t="str">
        <f>_xlfn.DISPIMG("ID_8AAAE84D889043688033AB3D738B3692",1)</f>
        <v>=DISPIMG("ID_8AAAE84D889043688033AB3D738B3692",1)</v>
      </c>
      <c r="J47" s="12" t="s">
        <v>22</v>
      </c>
      <c r="K47" s="12" t="s">
        <v>147</v>
      </c>
      <c r="L47" s="10" t="s">
        <v>38</v>
      </c>
      <c r="M47" s="14"/>
      <c r="N47" s="15"/>
    </row>
    <row r="48" s="2" customFormat="1" ht="24" spans="1:14">
      <c r="A48" s="10"/>
      <c r="B48" s="11">
        <v>46</v>
      </c>
      <c r="C48" s="18" t="s">
        <v>148</v>
      </c>
      <c r="D48" s="11" t="s">
        <v>32</v>
      </c>
      <c r="E48" s="18" t="s">
        <v>117</v>
      </c>
      <c r="F48" s="12" t="s">
        <v>144</v>
      </c>
      <c r="G48" s="10" t="s">
        <v>149</v>
      </c>
      <c r="H48" s="16"/>
      <c r="I48" s="12"/>
      <c r="J48" s="12" t="s">
        <v>22</v>
      </c>
      <c r="K48" s="12" t="s">
        <v>147</v>
      </c>
      <c r="L48" s="10" t="s">
        <v>38</v>
      </c>
      <c r="M48" s="14"/>
      <c r="N48" s="15"/>
    </row>
    <row r="49" s="2" customFormat="1" ht="24" spans="1:14">
      <c r="A49" s="10"/>
      <c r="B49" s="11">
        <v>47</v>
      </c>
      <c r="C49" s="18" t="s">
        <v>150</v>
      </c>
      <c r="D49" s="11" t="s">
        <v>32</v>
      </c>
      <c r="E49" s="18" t="s">
        <v>117</v>
      </c>
      <c r="F49" s="12" t="s">
        <v>144</v>
      </c>
      <c r="G49" s="10" t="s">
        <v>151</v>
      </c>
      <c r="H49" s="16"/>
      <c r="I49" s="12" t="str">
        <f>_xlfn.DISPIMG("ID_202A242FF5484F9D80A11E54137EEBD9",1)</f>
        <v>=DISPIMG("ID_202A242FF5484F9D80A11E54137EEBD9",1)</v>
      </c>
      <c r="J49" s="12" t="s">
        <v>22</v>
      </c>
      <c r="K49" s="12" t="s">
        <v>147</v>
      </c>
      <c r="L49" s="10" t="s">
        <v>38</v>
      </c>
      <c r="M49" s="14"/>
      <c r="N49" s="15"/>
    </row>
    <row r="50" s="2" customFormat="1" ht="24" spans="1:14">
      <c r="A50" s="10"/>
      <c r="B50" s="11">
        <v>48</v>
      </c>
      <c r="C50" s="18" t="s">
        <v>152</v>
      </c>
      <c r="D50" s="11" t="s">
        <v>32</v>
      </c>
      <c r="E50" s="18" t="s">
        <v>117</v>
      </c>
      <c r="F50" s="12" t="s">
        <v>144</v>
      </c>
      <c r="G50" s="10" t="s">
        <v>153</v>
      </c>
      <c r="H50" s="16"/>
      <c r="I50" s="12"/>
      <c r="J50" s="12" t="s">
        <v>22</v>
      </c>
      <c r="K50" s="12" t="s">
        <v>147</v>
      </c>
      <c r="L50" s="10" t="s">
        <v>38</v>
      </c>
      <c r="M50" s="14"/>
      <c r="N50" s="15"/>
    </row>
    <row r="51" s="2" customFormat="1" ht="24" spans="1:14">
      <c r="A51" s="10"/>
      <c r="B51" s="11">
        <v>49</v>
      </c>
      <c r="C51" s="18" t="s">
        <v>154</v>
      </c>
      <c r="D51" s="18" t="s">
        <v>155</v>
      </c>
      <c r="E51" s="18" t="s">
        <v>155</v>
      </c>
      <c r="F51" s="18" t="s">
        <v>156</v>
      </c>
      <c r="G51" s="10" t="s">
        <v>157</v>
      </c>
      <c r="H51" s="16" t="s">
        <v>158</v>
      </c>
      <c r="I51" s="6" t="str">
        <f>_xlfn.DISPIMG("ID_7EE3942A8FCB4E66B189235C92EFB962",1)</f>
        <v>=DISPIMG("ID_7EE3942A8FCB4E66B189235C92EFB962",1)</v>
      </c>
      <c r="J51" s="12" t="s">
        <v>159</v>
      </c>
      <c r="K51" s="19" t="s">
        <v>160</v>
      </c>
      <c r="L51" s="10" t="s">
        <v>38</v>
      </c>
      <c r="M51" s="14"/>
      <c r="N51" s="15"/>
    </row>
    <row r="52" s="2" customFormat="1" ht="24" spans="1:14">
      <c r="A52" s="10"/>
      <c r="B52" s="11">
        <v>50</v>
      </c>
      <c r="C52" s="18" t="s">
        <v>161</v>
      </c>
      <c r="D52" s="18" t="s">
        <v>155</v>
      </c>
      <c r="E52" s="18" t="s">
        <v>155</v>
      </c>
      <c r="F52" s="10" t="s">
        <v>156</v>
      </c>
      <c r="G52" s="10" t="s">
        <v>162</v>
      </c>
      <c r="H52" s="20"/>
      <c r="I52" s="6"/>
      <c r="J52" s="12" t="s">
        <v>159</v>
      </c>
      <c r="K52" s="19" t="s">
        <v>160</v>
      </c>
      <c r="L52" s="10" t="s">
        <v>38</v>
      </c>
      <c r="M52" s="14"/>
      <c r="N52" s="15"/>
    </row>
    <row r="53" s="2" customFormat="1" ht="24" spans="1:14">
      <c r="A53" s="10"/>
      <c r="B53" s="11">
        <v>51</v>
      </c>
      <c r="C53" s="18" t="s">
        <v>163</v>
      </c>
      <c r="D53" s="18" t="s">
        <v>164</v>
      </c>
      <c r="E53" s="18" t="s">
        <v>155</v>
      </c>
      <c r="F53" s="18" t="s">
        <v>165</v>
      </c>
      <c r="G53" s="18" t="s">
        <v>166</v>
      </c>
      <c r="H53" s="21" t="s">
        <v>167</v>
      </c>
      <c r="I53" s="6" t="str">
        <f>_xlfn.DISPIMG("ID_1DF030794A0E42C98CFD2BB312F0A0B0",1)</f>
        <v>=DISPIMG("ID_1DF030794A0E42C98CFD2BB312F0A0B0",1)</v>
      </c>
      <c r="J53" s="12" t="s">
        <v>168</v>
      </c>
      <c r="K53" s="19" t="s">
        <v>169</v>
      </c>
      <c r="L53" s="10" t="s">
        <v>38</v>
      </c>
      <c r="M53" s="14"/>
      <c r="N53" s="15"/>
    </row>
    <row r="54" s="2" customFormat="1" ht="24" spans="1:14">
      <c r="A54" s="10"/>
      <c r="B54" s="11">
        <v>52</v>
      </c>
      <c r="C54" s="18" t="s">
        <v>170</v>
      </c>
      <c r="D54" s="18" t="s">
        <v>164</v>
      </c>
      <c r="E54" s="18" t="s">
        <v>155</v>
      </c>
      <c r="F54" s="10" t="s">
        <v>165</v>
      </c>
      <c r="G54" s="10" t="s">
        <v>171</v>
      </c>
      <c r="H54" s="22"/>
      <c r="I54" s="6"/>
      <c r="J54" s="12" t="s">
        <v>168</v>
      </c>
      <c r="K54" s="19" t="s">
        <v>169</v>
      </c>
      <c r="L54" s="10" t="s">
        <v>38</v>
      </c>
      <c r="M54" s="14"/>
      <c r="N54" s="15"/>
    </row>
    <row r="55" s="2" customFormat="1" ht="24" spans="1:14">
      <c r="A55" s="10" t="s">
        <v>172</v>
      </c>
      <c r="B55" s="11">
        <v>53</v>
      </c>
      <c r="C55" s="18" t="s">
        <v>173</v>
      </c>
      <c r="D55" s="18" t="s">
        <v>17</v>
      </c>
      <c r="E55" s="18" t="s">
        <v>18</v>
      </c>
      <c r="F55" s="23" t="s">
        <v>174</v>
      </c>
      <c r="G55" s="23" t="s">
        <v>175</v>
      </c>
      <c r="H55" s="21" t="s">
        <v>176</v>
      </c>
      <c r="I55" s="6" t="str">
        <f>_xlfn.DISPIMG("ID_577027E30C2C474585679799EEF640D3",1)</f>
        <v>=DISPIMG("ID_577027E30C2C474585679799EEF640D3",1)</v>
      </c>
      <c r="J55" s="18" t="s">
        <v>177</v>
      </c>
      <c r="K55" s="18" t="s">
        <v>178</v>
      </c>
      <c r="L55" s="12" t="s">
        <v>179</v>
      </c>
      <c r="M55" s="14"/>
      <c r="N55" s="15"/>
    </row>
    <row r="56" s="2" customFormat="1" ht="24" spans="1:14">
      <c r="A56" s="10"/>
      <c r="B56" s="11">
        <v>54</v>
      </c>
      <c r="C56" s="18" t="s">
        <v>180</v>
      </c>
      <c r="D56" s="18" t="s">
        <v>17</v>
      </c>
      <c r="E56" s="18" t="s">
        <v>18</v>
      </c>
      <c r="F56" s="23" t="s">
        <v>174</v>
      </c>
      <c r="G56" s="23" t="s">
        <v>181</v>
      </c>
      <c r="H56" s="21"/>
      <c r="I56" s="6"/>
      <c r="J56" s="18" t="s">
        <v>177</v>
      </c>
      <c r="K56" s="18" t="s">
        <v>178</v>
      </c>
      <c r="L56" s="12" t="s">
        <v>179</v>
      </c>
      <c r="M56" s="14"/>
      <c r="N56" s="15"/>
    </row>
    <row r="57" s="2" customFormat="1" ht="12" spans="1:14">
      <c r="A57" s="10"/>
      <c r="B57" s="11">
        <v>55</v>
      </c>
      <c r="C57" s="18" t="s">
        <v>182</v>
      </c>
      <c r="D57" s="18" t="s">
        <v>17</v>
      </c>
      <c r="E57" s="18" t="s">
        <v>18</v>
      </c>
      <c r="F57" s="23" t="s">
        <v>174</v>
      </c>
      <c r="G57" s="23" t="s">
        <v>183</v>
      </c>
      <c r="H57" s="21"/>
      <c r="I57" s="6"/>
      <c r="J57" s="18" t="s">
        <v>177</v>
      </c>
      <c r="K57" s="18" t="s">
        <v>178</v>
      </c>
      <c r="L57" s="12" t="s">
        <v>179</v>
      </c>
      <c r="M57" s="14"/>
      <c r="N57" s="15"/>
    </row>
    <row r="58" s="2" customFormat="1" ht="12" spans="1:14">
      <c r="A58" s="10"/>
      <c r="B58" s="11">
        <v>56</v>
      </c>
      <c r="C58" s="18" t="s">
        <v>184</v>
      </c>
      <c r="D58" s="18" t="s">
        <v>17</v>
      </c>
      <c r="E58" s="18" t="s">
        <v>18</v>
      </c>
      <c r="F58" s="23" t="s">
        <v>174</v>
      </c>
      <c r="G58" s="23" t="s">
        <v>185</v>
      </c>
      <c r="H58" s="21"/>
      <c r="I58" s="6"/>
      <c r="J58" s="18" t="s">
        <v>177</v>
      </c>
      <c r="K58" s="18" t="s">
        <v>178</v>
      </c>
      <c r="L58" s="12" t="s">
        <v>179</v>
      </c>
      <c r="M58" s="14"/>
      <c r="N58" s="15"/>
    </row>
    <row r="59" s="2" customFormat="1" ht="12" spans="1:14">
      <c r="A59" s="10"/>
      <c r="B59" s="11">
        <v>57</v>
      </c>
      <c r="C59" s="18" t="s">
        <v>186</v>
      </c>
      <c r="D59" s="18" t="s">
        <v>17</v>
      </c>
      <c r="E59" s="18" t="s">
        <v>18</v>
      </c>
      <c r="F59" s="23" t="s">
        <v>174</v>
      </c>
      <c r="G59" s="23" t="s">
        <v>187</v>
      </c>
      <c r="H59" s="21"/>
      <c r="I59" s="6"/>
      <c r="J59" s="18" t="s">
        <v>177</v>
      </c>
      <c r="K59" s="18" t="s">
        <v>178</v>
      </c>
      <c r="L59" s="12" t="s">
        <v>179</v>
      </c>
      <c r="M59" s="14"/>
      <c r="N59" s="15"/>
    </row>
    <row r="60" s="2" customFormat="1" ht="12" spans="1:14">
      <c r="A60" s="10"/>
      <c r="B60" s="11">
        <v>58</v>
      </c>
      <c r="C60" s="18" t="s">
        <v>188</v>
      </c>
      <c r="D60" s="18" t="s">
        <v>17</v>
      </c>
      <c r="E60" s="18" t="s">
        <v>18</v>
      </c>
      <c r="F60" s="23" t="s">
        <v>174</v>
      </c>
      <c r="G60" s="23" t="s">
        <v>189</v>
      </c>
      <c r="H60" s="21"/>
      <c r="I60" s="6"/>
      <c r="J60" s="18" t="s">
        <v>177</v>
      </c>
      <c r="K60" s="18" t="s">
        <v>178</v>
      </c>
      <c r="L60" s="12" t="s">
        <v>179</v>
      </c>
      <c r="M60" s="14"/>
      <c r="N60" s="15"/>
    </row>
    <row r="61" s="2" customFormat="1" ht="12" spans="1:14">
      <c r="A61" s="10"/>
      <c r="B61" s="11">
        <v>59</v>
      </c>
      <c r="C61" s="18" t="s">
        <v>190</v>
      </c>
      <c r="D61" s="18" t="s">
        <v>17</v>
      </c>
      <c r="E61" s="18" t="s">
        <v>18</v>
      </c>
      <c r="F61" s="23" t="s">
        <v>174</v>
      </c>
      <c r="G61" s="23" t="s">
        <v>191</v>
      </c>
      <c r="H61" s="21"/>
      <c r="I61" s="6"/>
      <c r="J61" s="18" t="s">
        <v>177</v>
      </c>
      <c r="K61" s="18" t="s">
        <v>178</v>
      </c>
      <c r="L61" s="12" t="s">
        <v>179</v>
      </c>
      <c r="M61" s="14"/>
      <c r="N61" s="15"/>
    </row>
    <row r="62" s="2" customFormat="1" ht="12" spans="1:14">
      <c r="A62" s="10"/>
      <c r="B62" s="11">
        <v>60</v>
      </c>
      <c r="C62" s="18" t="s">
        <v>192</v>
      </c>
      <c r="D62" s="18" t="s">
        <v>17</v>
      </c>
      <c r="E62" s="18" t="s">
        <v>18</v>
      </c>
      <c r="F62" s="23" t="s">
        <v>174</v>
      </c>
      <c r="G62" s="23" t="s">
        <v>193</v>
      </c>
      <c r="H62" s="21"/>
      <c r="I62" s="6"/>
      <c r="J62" s="18" t="s">
        <v>177</v>
      </c>
      <c r="K62" s="18" t="s">
        <v>178</v>
      </c>
      <c r="L62" s="12" t="s">
        <v>179</v>
      </c>
      <c r="M62" s="14"/>
      <c r="N62" s="15"/>
    </row>
    <row r="63" s="2" customFormat="1" ht="12" spans="1:14">
      <c r="A63" s="10"/>
      <c r="B63" s="11">
        <v>61</v>
      </c>
      <c r="C63" s="18" t="s">
        <v>194</v>
      </c>
      <c r="D63" s="18" t="s">
        <v>17</v>
      </c>
      <c r="E63" s="18" t="s">
        <v>18</v>
      </c>
      <c r="F63" s="23" t="s">
        <v>174</v>
      </c>
      <c r="G63" s="23" t="s">
        <v>195</v>
      </c>
      <c r="H63" s="21"/>
      <c r="I63" s="6"/>
      <c r="J63" s="18" t="s">
        <v>177</v>
      </c>
      <c r="K63" s="18" t="s">
        <v>178</v>
      </c>
      <c r="L63" s="12" t="s">
        <v>179</v>
      </c>
      <c r="M63" s="14"/>
      <c r="N63" s="15"/>
    </row>
    <row r="64" s="2" customFormat="1" ht="12" spans="1:14">
      <c r="A64" s="10"/>
      <c r="B64" s="11">
        <v>62</v>
      </c>
      <c r="C64" s="18" t="s">
        <v>196</v>
      </c>
      <c r="D64" s="18" t="s">
        <v>17</v>
      </c>
      <c r="E64" s="18" t="s">
        <v>18</v>
      </c>
      <c r="F64" s="23" t="s">
        <v>174</v>
      </c>
      <c r="G64" s="23" t="s">
        <v>197</v>
      </c>
      <c r="H64" s="21"/>
      <c r="I64" s="6"/>
      <c r="J64" s="18" t="s">
        <v>177</v>
      </c>
      <c r="K64" s="18" t="s">
        <v>178</v>
      </c>
      <c r="L64" s="12" t="s">
        <v>179</v>
      </c>
      <c r="M64" s="14"/>
      <c r="N64" s="15"/>
    </row>
    <row r="65" s="2" customFormat="1" ht="84" spans="1:14">
      <c r="A65" s="10" t="s">
        <v>198</v>
      </c>
      <c r="B65" s="11">
        <v>63</v>
      </c>
      <c r="C65" s="11" t="s">
        <v>199</v>
      </c>
      <c r="D65" s="11" t="s">
        <v>164</v>
      </c>
      <c r="E65" s="11" t="s">
        <v>200</v>
      </c>
      <c r="F65" s="11" t="s">
        <v>201</v>
      </c>
      <c r="G65" s="24" t="s">
        <v>202</v>
      </c>
      <c r="H65" s="25" t="s">
        <v>203</v>
      </c>
      <c r="I65" s="26" t="str">
        <f>_xlfn.DISPIMG("ID_45D4C7084A5640D18F80259E077EFA3A",1)</f>
        <v>=DISPIMG("ID_45D4C7084A5640D18F80259E077EFA3A",1)</v>
      </c>
      <c r="J65" s="10" t="s">
        <v>204</v>
      </c>
      <c r="K65" s="27" t="s">
        <v>168</v>
      </c>
      <c r="L65" s="10" t="s">
        <v>205</v>
      </c>
      <c r="M65" s="14"/>
      <c r="N65" s="15"/>
    </row>
    <row r="66" s="2" customFormat="1" ht="84" spans="1:14">
      <c r="A66" s="10"/>
      <c r="B66" s="11">
        <v>64</v>
      </c>
      <c r="C66" s="11" t="s">
        <v>206</v>
      </c>
      <c r="D66" s="11" t="s">
        <v>164</v>
      </c>
      <c r="E66" s="11" t="s">
        <v>200</v>
      </c>
      <c r="F66" s="11" t="s">
        <v>207</v>
      </c>
      <c r="G66" s="24" t="s">
        <v>208</v>
      </c>
      <c r="H66" s="25" t="s">
        <v>209</v>
      </c>
      <c r="I66" s="26" t="str">
        <f>_xlfn.DISPIMG("ID_DA66BD4DB30046AEB2B6639FCEA80FCC",1)</f>
        <v>=DISPIMG("ID_DA66BD4DB30046AEB2B6639FCEA80FCC",1)</v>
      </c>
      <c r="J66" s="10" t="s">
        <v>210</v>
      </c>
      <c r="K66" s="27" t="s">
        <v>168</v>
      </c>
      <c r="L66" s="10" t="s">
        <v>205</v>
      </c>
      <c r="M66" s="14"/>
      <c r="N66" s="15"/>
    </row>
    <row r="67" s="2" customFormat="1" ht="72" spans="1:14">
      <c r="A67" s="10"/>
      <c r="B67" s="11">
        <v>65</v>
      </c>
      <c r="C67" s="11" t="s">
        <v>211</v>
      </c>
      <c r="D67" s="11" t="s">
        <v>212</v>
      </c>
      <c r="E67" s="11" t="s">
        <v>213</v>
      </c>
      <c r="F67" s="11" t="s">
        <v>214</v>
      </c>
      <c r="G67" s="24" t="s">
        <v>215</v>
      </c>
      <c r="H67" s="25" t="s">
        <v>216</v>
      </c>
      <c r="I67" s="26" t="str">
        <f>_xlfn.DISPIMG("ID_EA42E153DC984D97A55EFC54DE99149D",1)</f>
        <v>=DISPIMG("ID_EA42E153DC984D97A55EFC54DE99149D",1)</v>
      </c>
      <c r="J67" s="10" t="s">
        <v>217</v>
      </c>
      <c r="K67" s="27" t="s">
        <v>168</v>
      </c>
      <c r="L67" s="10" t="s">
        <v>218</v>
      </c>
      <c r="M67" s="14"/>
      <c r="N67" s="15"/>
    </row>
    <row r="68" s="2" customFormat="1" ht="107.25" spans="1:14">
      <c r="A68" s="10"/>
      <c r="B68" s="11">
        <v>66</v>
      </c>
      <c r="C68" s="11" t="s">
        <v>219</v>
      </c>
      <c r="D68" s="11" t="s">
        <v>164</v>
      </c>
      <c r="E68" s="11" t="s">
        <v>220</v>
      </c>
      <c r="F68" s="11" t="s">
        <v>221</v>
      </c>
      <c r="G68" s="24" t="s">
        <v>222</v>
      </c>
      <c r="H68" s="25" t="s">
        <v>223</v>
      </c>
      <c r="I68" s="26" t="str">
        <f>_xlfn.DISPIMG("ID_47FD57CE979644F6AD012BAAE5DD67D0",1)</f>
        <v>=DISPIMG("ID_47FD57CE979644F6AD012BAAE5DD67D0",1)</v>
      </c>
      <c r="J68" s="10" t="s">
        <v>204</v>
      </c>
      <c r="K68" s="27" t="s">
        <v>168</v>
      </c>
      <c r="L68" s="10" t="s">
        <v>218</v>
      </c>
      <c r="M68" s="14"/>
      <c r="N68" s="15"/>
    </row>
    <row r="69" s="2" customFormat="1" ht="96" spans="1:14">
      <c r="A69" s="10"/>
      <c r="B69" s="11">
        <v>67</v>
      </c>
      <c r="C69" s="11" t="s">
        <v>224</v>
      </c>
      <c r="D69" s="11" t="s">
        <v>164</v>
      </c>
      <c r="E69" s="11" t="s">
        <v>220</v>
      </c>
      <c r="F69" s="11" t="s">
        <v>225</v>
      </c>
      <c r="G69" s="24" t="s">
        <v>226</v>
      </c>
      <c r="H69" s="25" t="s">
        <v>227</v>
      </c>
      <c r="I69" s="26" t="str">
        <f>_xlfn.DISPIMG("ID_29E904DABD304E4388E918A7D360F8A9",1)</f>
        <v>=DISPIMG("ID_29E904DABD304E4388E918A7D360F8A9",1)</v>
      </c>
      <c r="J69" s="10" t="s">
        <v>204</v>
      </c>
      <c r="K69" s="27" t="s">
        <v>168</v>
      </c>
      <c r="L69" s="10" t="s">
        <v>218</v>
      </c>
      <c r="M69" s="14"/>
      <c r="N69" s="15"/>
    </row>
    <row r="70" s="2" customFormat="1" ht="108" spans="1:14">
      <c r="A70" s="10"/>
      <c r="B70" s="11">
        <v>68</v>
      </c>
      <c r="C70" s="11" t="s">
        <v>228</v>
      </c>
      <c r="D70" s="11" t="s">
        <v>164</v>
      </c>
      <c r="E70" s="11" t="s">
        <v>220</v>
      </c>
      <c r="F70" s="11" t="s">
        <v>229</v>
      </c>
      <c r="G70" s="24" t="s">
        <v>230</v>
      </c>
      <c r="H70" s="25" t="s">
        <v>231</v>
      </c>
      <c r="I70" s="26" t="str">
        <f>_xlfn.DISPIMG("ID_C70AEF77A1C14D89A7090ED9507A9188",1)</f>
        <v>=DISPIMG("ID_C70AEF77A1C14D89A7090ED9507A9188",1)</v>
      </c>
      <c r="J70" s="10" t="s">
        <v>210</v>
      </c>
      <c r="K70" s="27" t="s">
        <v>168</v>
      </c>
      <c r="L70" s="10" t="s">
        <v>218</v>
      </c>
      <c r="M70" s="14"/>
      <c r="N70" s="15"/>
    </row>
    <row r="71" s="2" customFormat="1" ht="84" spans="1:14">
      <c r="A71" s="10"/>
      <c r="B71" s="11">
        <v>69</v>
      </c>
      <c r="C71" s="11" t="s">
        <v>232</v>
      </c>
      <c r="D71" s="11" t="s">
        <v>164</v>
      </c>
      <c r="E71" s="11" t="s">
        <v>220</v>
      </c>
      <c r="F71" s="11" t="s">
        <v>233</v>
      </c>
      <c r="G71" s="24" t="s">
        <v>234</v>
      </c>
      <c r="H71" s="25" t="s">
        <v>235</v>
      </c>
      <c r="I71" s="26" t="str">
        <f>_xlfn.DISPIMG("ID_4A3AFA4FDEC34463930E0C51FC4E5D8F",1)</f>
        <v>=DISPIMG("ID_4A3AFA4FDEC34463930E0C51FC4E5D8F",1)</v>
      </c>
      <c r="J71" s="10" t="s">
        <v>204</v>
      </c>
      <c r="K71" s="27" t="s">
        <v>168</v>
      </c>
      <c r="L71" s="10" t="s">
        <v>218</v>
      </c>
      <c r="M71" s="14"/>
      <c r="N71" s="15"/>
    </row>
    <row r="72" s="2" customFormat="1" ht="108" spans="1:14">
      <c r="A72" s="10"/>
      <c r="B72" s="11">
        <v>70</v>
      </c>
      <c r="C72" s="11" t="s">
        <v>236</v>
      </c>
      <c r="D72" s="11" t="s">
        <v>164</v>
      </c>
      <c r="E72" s="11" t="s">
        <v>220</v>
      </c>
      <c r="F72" s="11" t="s">
        <v>237</v>
      </c>
      <c r="G72" s="24" t="s">
        <v>238</v>
      </c>
      <c r="H72" s="25" t="s">
        <v>239</v>
      </c>
      <c r="I72" s="26" t="str">
        <f>_xlfn.DISPIMG("ID_D1734F26F6C945F4AE60C8A776458AF7",1)</f>
        <v>=DISPIMG("ID_D1734F26F6C945F4AE60C8A776458AF7",1)</v>
      </c>
      <c r="J72" s="10" t="s">
        <v>240</v>
      </c>
      <c r="K72" s="27" t="s">
        <v>168</v>
      </c>
      <c r="L72" s="10" t="s">
        <v>241</v>
      </c>
      <c r="M72" s="14"/>
      <c r="N72" s="15"/>
    </row>
    <row r="73" s="2" customFormat="1" ht="96" spans="1:14">
      <c r="A73" s="10"/>
      <c r="B73" s="11">
        <v>71</v>
      </c>
      <c r="C73" s="11" t="s">
        <v>242</v>
      </c>
      <c r="D73" s="11" t="s">
        <v>164</v>
      </c>
      <c r="E73" s="11" t="s">
        <v>220</v>
      </c>
      <c r="F73" s="11" t="s">
        <v>243</v>
      </c>
      <c r="G73" s="24" t="s">
        <v>244</v>
      </c>
      <c r="H73" s="25" t="s">
        <v>245</v>
      </c>
      <c r="I73" s="12" t="str">
        <f>_xlfn.DISPIMG("ID_6846C9E586BC4C5BAFEF4212B55A28B2",1)</f>
        <v>=DISPIMG("ID_6846C9E586BC4C5BAFEF4212B55A28B2",1)</v>
      </c>
      <c r="J73" s="10" t="s">
        <v>204</v>
      </c>
      <c r="K73" s="27" t="s">
        <v>168</v>
      </c>
      <c r="L73" s="10" t="s">
        <v>218</v>
      </c>
      <c r="M73" s="14"/>
      <c r="N73" s="15"/>
    </row>
    <row r="74" s="2" customFormat="1" ht="96" spans="1:14">
      <c r="A74" s="10"/>
      <c r="B74" s="11">
        <v>72</v>
      </c>
      <c r="C74" s="11" t="s">
        <v>246</v>
      </c>
      <c r="D74" s="11" t="s">
        <v>164</v>
      </c>
      <c r="E74" s="11" t="s">
        <v>220</v>
      </c>
      <c r="F74" s="11" t="s">
        <v>247</v>
      </c>
      <c r="G74" s="24" t="s">
        <v>248</v>
      </c>
      <c r="H74" s="25" t="s">
        <v>249</v>
      </c>
      <c r="I74" s="12"/>
      <c r="J74" s="10" t="s">
        <v>210</v>
      </c>
      <c r="K74" s="27" t="s">
        <v>168</v>
      </c>
      <c r="L74" s="10" t="s">
        <v>218</v>
      </c>
      <c r="M74" s="14"/>
      <c r="N74" s="15"/>
    </row>
    <row r="75" s="2" customFormat="1" ht="84" spans="1:14">
      <c r="A75" s="10"/>
      <c r="B75" s="11">
        <v>73</v>
      </c>
      <c r="C75" s="11" t="s">
        <v>250</v>
      </c>
      <c r="D75" s="11" t="s">
        <v>164</v>
      </c>
      <c r="E75" s="11" t="s">
        <v>220</v>
      </c>
      <c r="F75" s="11" t="s">
        <v>251</v>
      </c>
      <c r="G75" s="24" t="s">
        <v>252</v>
      </c>
      <c r="H75" s="25" t="s">
        <v>253</v>
      </c>
      <c r="I75" s="26" t="str">
        <f>_xlfn.DISPIMG("ID_E1C3DD6BA9FA4F099AC998B5BD0DAF8A",1)</f>
        <v>=DISPIMG("ID_E1C3DD6BA9FA4F099AC998B5BD0DAF8A",1)</v>
      </c>
      <c r="J75" s="10" t="s">
        <v>254</v>
      </c>
      <c r="K75" s="27" t="s">
        <v>168</v>
      </c>
      <c r="L75" s="10" t="s">
        <v>218</v>
      </c>
      <c r="M75" s="14"/>
      <c r="N75" s="15"/>
    </row>
    <row r="76" s="2" customFormat="1" ht="97.5" spans="1:14">
      <c r="A76" s="10"/>
      <c r="B76" s="11">
        <v>74</v>
      </c>
      <c r="C76" s="11" t="s">
        <v>255</v>
      </c>
      <c r="D76" s="11" t="s">
        <v>164</v>
      </c>
      <c r="E76" s="11" t="s">
        <v>220</v>
      </c>
      <c r="F76" s="11" t="s">
        <v>256</v>
      </c>
      <c r="G76" s="24" t="s">
        <v>257</v>
      </c>
      <c r="H76" s="25" t="s">
        <v>258</v>
      </c>
      <c r="I76" s="26" t="str">
        <f>_xlfn.DISPIMG("ID_F9A058BB8E7E4B9FAFFA2EEE2F9C1D33",1)</f>
        <v>=DISPIMG("ID_F9A058BB8E7E4B9FAFFA2EEE2F9C1D33",1)</v>
      </c>
      <c r="J76" s="10" t="s">
        <v>204</v>
      </c>
      <c r="K76" s="27" t="s">
        <v>168</v>
      </c>
      <c r="L76" s="10" t="s">
        <v>218</v>
      </c>
      <c r="M76" s="14"/>
      <c r="N76" s="15"/>
    </row>
    <row r="77" s="2" customFormat="1" ht="98.25" spans="1:14">
      <c r="A77" s="10"/>
      <c r="B77" s="11">
        <v>75</v>
      </c>
      <c r="C77" s="11" t="s">
        <v>259</v>
      </c>
      <c r="D77" s="11" t="s">
        <v>164</v>
      </c>
      <c r="E77" s="11" t="s">
        <v>220</v>
      </c>
      <c r="F77" s="11" t="s">
        <v>260</v>
      </c>
      <c r="G77" s="24" t="s">
        <v>261</v>
      </c>
      <c r="H77" s="25" t="s">
        <v>258</v>
      </c>
      <c r="I77" s="26" t="str">
        <f>_xlfn.DISPIMG("ID_09E7265C0F7344E3BBBB70D858F61ECC",1)</f>
        <v>=DISPIMG("ID_09E7265C0F7344E3BBBB70D858F61ECC",1)</v>
      </c>
      <c r="J77" s="10" t="s">
        <v>204</v>
      </c>
      <c r="K77" s="27" t="s">
        <v>168</v>
      </c>
      <c r="L77" s="10" t="s">
        <v>218</v>
      </c>
      <c r="M77" s="14"/>
      <c r="N77" s="15"/>
    </row>
    <row r="78" s="2" customFormat="1" ht="107.25" spans="1:14">
      <c r="A78" s="10"/>
      <c r="B78" s="11">
        <v>76</v>
      </c>
      <c r="C78" s="11" t="s">
        <v>262</v>
      </c>
      <c r="D78" s="11" t="s">
        <v>164</v>
      </c>
      <c r="E78" s="11" t="s">
        <v>220</v>
      </c>
      <c r="F78" s="11" t="s">
        <v>263</v>
      </c>
      <c r="G78" s="24" t="s">
        <v>264</v>
      </c>
      <c r="H78" s="25" t="s">
        <v>265</v>
      </c>
      <c r="I78" s="26" t="str">
        <f>_xlfn.DISPIMG("ID_B4F33D9DE0E9411C93722B60F8020A84",1)</f>
        <v>=DISPIMG("ID_B4F33D9DE0E9411C93722B60F8020A84",1)</v>
      </c>
      <c r="J78" s="10" t="s">
        <v>266</v>
      </c>
      <c r="K78" s="27" t="s">
        <v>168</v>
      </c>
      <c r="L78" s="10" t="s">
        <v>218</v>
      </c>
      <c r="M78" s="14"/>
      <c r="N78" s="15"/>
    </row>
    <row r="79" s="2" customFormat="1" ht="120" spans="1:14">
      <c r="A79" s="10"/>
      <c r="B79" s="11">
        <v>77</v>
      </c>
      <c r="C79" s="11" t="s">
        <v>267</v>
      </c>
      <c r="D79" s="11" t="s">
        <v>164</v>
      </c>
      <c r="E79" s="11" t="s">
        <v>220</v>
      </c>
      <c r="F79" s="11" t="s">
        <v>268</v>
      </c>
      <c r="G79" s="24" t="s">
        <v>269</v>
      </c>
      <c r="H79" s="25" t="s">
        <v>270</v>
      </c>
      <c r="I79" s="26" t="str">
        <f>_xlfn.DISPIMG("ID_DE85CBE7872742068952307A2B91322E",1)</f>
        <v>=DISPIMG("ID_DE85CBE7872742068952307A2B91322E",1)</v>
      </c>
      <c r="J79" s="10" t="s">
        <v>271</v>
      </c>
      <c r="K79" s="10" t="s">
        <v>271</v>
      </c>
      <c r="L79" s="10" t="s">
        <v>218</v>
      </c>
      <c r="M79" s="14"/>
      <c r="N79" s="15"/>
    </row>
    <row r="80" s="2" customFormat="1" ht="144" spans="1:14">
      <c r="A80" s="10" t="s">
        <v>272</v>
      </c>
      <c r="B80" s="11">
        <v>78</v>
      </c>
      <c r="C80" s="11" t="s">
        <v>273</v>
      </c>
      <c r="D80" s="11" t="s">
        <v>79</v>
      </c>
      <c r="E80" s="11" t="s">
        <v>274</v>
      </c>
      <c r="F80" s="11" t="s">
        <v>275</v>
      </c>
      <c r="G80" s="24" t="s">
        <v>276</v>
      </c>
      <c r="H80" s="25" t="s">
        <v>277</v>
      </c>
      <c r="I80" s="26" t="str">
        <f>_xlfn.DISPIMG("ID_923DAFB75E0A4A088AC3B7FD0CBC4E14",1)</f>
        <v>=DISPIMG("ID_923DAFB75E0A4A088AC3B7FD0CBC4E14",1)</v>
      </c>
      <c r="J80" s="10" t="s">
        <v>278</v>
      </c>
      <c r="K80" s="27" t="s">
        <v>83</v>
      </c>
      <c r="L80" s="12" t="s">
        <v>179</v>
      </c>
      <c r="M80" s="14"/>
      <c r="N80" s="15"/>
    </row>
    <row r="81" s="2" customFormat="1" ht="132" spans="1:14">
      <c r="A81" s="10"/>
      <c r="B81" s="11">
        <v>79</v>
      </c>
      <c r="C81" s="11" t="s">
        <v>279</v>
      </c>
      <c r="D81" s="11" t="s">
        <v>79</v>
      </c>
      <c r="E81" s="11" t="s">
        <v>274</v>
      </c>
      <c r="F81" s="11" t="s">
        <v>275</v>
      </c>
      <c r="G81" s="24" t="s">
        <v>280</v>
      </c>
      <c r="H81" s="25" t="s">
        <v>281</v>
      </c>
      <c r="I81" s="12" t="str">
        <f>_xlfn.DISPIMG("ID_7953515442894C58BFC766291BE6C6FB",1)</f>
        <v>=DISPIMG("ID_7953515442894C58BFC766291BE6C6FB",1)</v>
      </c>
      <c r="J81" s="10" t="s">
        <v>282</v>
      </c>
      <c r="K81" s="27" t="s">
        <v>83</v>
      </c>
      <c r="L81" s="12" t="s">
        <v>179</v>
      </c>
      <c r="M81" s="14"/>
      <c r="N81" s="15"/>
    </row>
    <row r="82" s="2" customFormat="1" ht="132" spans="1:14">
      <c r="A82" s="10"/>
      <c r="B82" s="11">
        <v>80</v>
      </c>
      <c r="C82" s="11" t="s">
        <v>283</v>
      </c>
      <c r="D82" s="11" t="s">
        <v>79</v>
      </c>
      <c r="E82" s="11" t="s">
        <v>274</v>
      </c>
      <c r="F82" s="11" t="s">
        <v>275</v>
      </c>
      <c r="G82" s="24" t="s">
        <v>284</v>
      </c>
      <c r="H82" s="25" t="s">
        <v>281</v>
      </c>
      <c r="I82" s="12"/>
      <c r="J82" s="10" t="s">
        <v>282</v>
      </c>
      <c r="K82" s="27" t="s">
        <v>83</v>
      </c>
      <c r="L82" s="12" t="s">
        <v>179</v>
      </c>
      <c r="M82" s="14"/>
      <c r="N82" s="15"/>
    </row>
    <row r="83" s="2" customFormat="1" ht="132" spans="1:14">
      <c r="A83" s="13"/>
      <c r="B83" s="11">
        <v>81</v>
      </c>
      <c r="C83" s="11" t="s">
        <v>285</v>
      </c>
      <c r="D83" s="11" t="s">
        <v>79</v>
      </c>
      <c r="E83" s="11" t="s">
        <v>274</v>
      </c>
      <c r="F83" s="11" t="s">
        <v>275</v>
      </c>
      <c r="G83" s="24" t="s">
        <v>286</v>
      </c>
      <c r="H83" s="25" t="s">
        <v>281</v>
      </c>
      <c r="I83" s="12"/>
      <c r="J83" s="10" t="s">
        <v>282</v>
      </c>
      <c r="K83" s="27" t="s">
        <v>83</v>
      </c>
      <c r="L83" s="12" t="s">
        <v>179</v>
      </c>
      <c r="M83" s="14"/>
      <c r="N83" s="15"/>
    </row>
    <row r="84" s="2" customFormat="1" ht="144" spans="1:14">
      <c r="A84" s="10" t="s">
        <v>287</v>
      </c>
      <c r="B84" s="11">
        <v>82</v>
      </c>
      <c r="C84" s="10" t="s">
        <v>288</v>
      </c>
      <c r="D84" s="10" t="s">
        <v>289</v>
      </c>
      <c r="E84" s="10" t="s">
        <v>78</v>
      </c>
      <c r="F84" s="25" t="s">
        <v>290</v>
      </c>
      <c r="G84" s="25" t="s">
        <v>291</v>
      </c>
      <c r="H84" s="25" t="s">
        <v>292</v>
      </c>
      <c r="I84" s="25" t="str">
        <f>_xlfn.DISPIMG("ID_C8F91C9BA5574AF484FB66D7B9882E1A",1)</f>
        <v>=DISPIMG("ID_C8F91C9BA5574AF484FB66D7B9882E1A",1)</v>
      </c>
      <c r="J84" s="25" t="s">
        <v>293</v>
      </c>
      <c r="K84" s="27" t="s">
        <v>294</v>
      </c>
      <c r="L84" s="10" t="s">
        <v>295</v>
      </c>
      <c r="M84" s="10" t="s">
        <v>296</v>
      </c>
      <c r="N84" s="15"/>
    </row>
    <row r="85" s="2" customFormat="1" ht="144" spans="1:14">
      <c r="A85" s="10" t="s">
        <v>287</v>
      </c>
      <c r="B85" s="11">
        <v>83</v>
      </c>
      <c r="C85" s="10" t="s">
        <v>297</v>
      </c>
      <c r="D85" s="10" t="s">
        <v>289</v>
      </c>
      <c r="E85" s="10" t="s">
        <v>78</v>
      </c>
      <c r="F85" s="25" t="s">
        <v>298</v>
      </c>
      <c r="G85" s="25" t="s">
        <v>299</v>
      </c>
      <c r="H85" s="25" t="s">
        <v>300</v>
      </c>
      <c r="I85" s="25" t="str">
        <f>_xlfn.DISPIMG("ID_0A3650E94AA24076B15CAD4962C16200",1)</f>
        <v>=DISPIMG("ID_0A3650E94AA24076B15CAD4962C16200",1)</v>
      </c>
      <c r="J85" s="28" t="s">
        <v>293</v>
      </c>
      <c r="K85" s="27" t="s">
        <v>294</v>
      </c>
      <c r="L85" s="10" t="s">
        <v>295</v>
      </c>
      <c r="M85" s="10" t="s">
        <v>296</v>
      </c>
      <c r="N85" s="15"/>
    </row>
    <row r="86" s="2" customFormat="1" ht="144" spans="1:14">
      <c r="A86" s="10" t="s">
        <v>301</v>
      </c>
      <c r="B86" s="11">
        <v>84</v>
      </c>
      <c r="C86" s="10" t="s">
        <v>302</v>
      </c>
      <c r="D86" s="10" t="s">
        <v>31</v>
      </c>
      <c r="E86" s="10" t="s">
        <v>79</v>
      </c>
      <c r="F86" s="25" t="s">
        <v>303</v>
      </c>
      <c r="G86" s="25" t="s">
        <v>304</v>
      </c>
      <c r="H86" s="25" t="s">
        <v>305</v>
      </c>
      <c r="I86" s="25" t="str">
        <f>_xlfn.DISPIMG("ID_BF40F7B0EAE64AA8AD17CC2AE8F373E1",1)</f>
        <v>=DISPIMG("ID_BF40F7B0EAE64AA8AD17CC2AE8F373E1",1)</v>
      </c>
      <c r="J86" s="25" t="s">
        <v>306</v>
      </c>
      <c r="K86" s="27" t="s">
        <v>36</v>
      </c>
      <c r="L86" s="10" t="s">
        <v>295</v>
      </c>
      <c r="M86" s="10" t="s">
        <v>296</v>
      </c>
      <c r="N86" s="15"/>
    </row>
    <row r="87" s="2" customFormat="1" ht="168" spans="1:14">
      <c r="A87" s="10" t="s">
        <v>307</v>
      </c>
      <c r="B87" s="11">
        <v>85</v>
      </c>
      <c r="C87" s="10" t="s">
        <v>308</v>
      </c>
      <c r="D87" s="10" t="s">
        <v>289</v>
      </c>
      <c r="E87" s="10" t="s">
        <v>17</v>
      </c>
      <c r="F87" s="25" t="s">
        <v>309</v>
      </c>
      <c r="G87" s="25" t="s">
        <v>310</v>
      </c>
      <c r="H87" s="25" t="s">
        <v>311</v>
      </c>
      <c r="I87" s="25" t="str">
        <f>_xlfn.DISPIMG("ID_94D04D49313E47249382427B7CBC4C47",1)</f>
        <v>=DISPIMG("ID_94D04D49313E47249382427B7CBC4C47",1)</v>
      </c>
      <c r="J87" s="25" t="s">
        <v>312</v>
      </c>
      <c r="K87" s="27" t="s">
        <v>36</v>
      </c>
      <c r="L87" s="10" t="s">
        <v>295</v>
      </c>
      <c r="M87" s="10" t="s">
        <v>296</v>
      </c>
      <c r="N87" s="15"/>
    </row>
    <row r="88" s="2" customFormat="1" ht="144" spans="1:14">
      <c r="A88" s="10" t="s">
        <v>307</v>
      </c>
      <c r="B88" s="11">
        <v>86</v>
      </c>
      <c r="C88" s="10" t="s">
        <v>313</v>
      </c>
      <c r="D88" s="10" t="s">
        <v>289</v>
      </c>
      <c r="E88" s="10" t="s">
        <v>17</v>
      </c>
      <c r="F88" s="25" t="s">
        <v>314</v>
      </c>
      <c r="G88" s="25" t="s">
        <v>315</v>
      </c>
      <c r="H88" s="25" t="s">
        <v>316</v>
      </c>
      <c r="I88" s="25" t="str">
        <f>_xlfn.DISPIMG("ID_C34D19DEECE846C799689E918164D9C2",1)</f>
        <v>=DISPIMG("ID_C34D19DEECE846C799689E918164D9C2",1)</v>
      </c>
      <c r="J88" s="25" t="s">
        <v>312</v>
      </c>
      <c r="K88" s="27" t="s">
        <v>36</v>
      </c>
      <c r="L88" s="10" t="s">
        <v>295</v>
      </c>
      <c r="M88" s="10" t="s">
        <v>296</v>
      </c>
      <c r="N88" s="15"/>
    </row>
    <row r="89" s="2" customFormat="1" ht="192" spans="1:14">
      <c r="A89" s="10" t="s">
        <v>317</v>
      </c>
      <c r="B89" s="11">
        <v>87</v>
      </c>
      <c r="C89" s="10" t="s">
        <v>318</v>
      </c>
      <c r="D89" s="10" t="s">
        <v>289</v>
      </c>
      <c r="E89" s="10" t="s">
        <v>32</v>
      </c>
      <c r="F89" s="25" t="s">
        <v>319</v>
      </c>
      <c r="G89" s="25" t="s">
        <v>320</v>
      </c>
      <c r="H89" s="25" t="s">
        <v>321</v>
      </c>
      <c r="I89" s="25" t="str">
        <f>_xlfn.DISPIMG("ID_7D0EA75B14C149BEA50C980A69AA422F",1)</f>
        <v>=DISPIMG("ID_7D0EA75B14C149BEA50C980A69AA422F",1)</v>
      </c>
      <c r="J89" s="27" t="s">
        <v>177</v>
      </c>
      <c r="K89" s="27" t="s">
        <v>177</v>
      </c>
      <c r="L89" s="10" t="s">
        <v>295</v>
      </c>
      <c r="M89" s="10" t="s">
        <v>296</v>
      </c>
      <c r="N89" s="15"/>
    </row>
    <row r="90" s="2" customFormat="1" ht="132" spans="1:14">
      <c r="A90" s="10" t="s">
        <v>322</v>
      </c>
      <c r="B90" s="11">
        <v>88</v>
      </c>
      <c r="C90" s="10" t="s">
        <v>323</v>
      </c>
      <c r="D90" s="10" t="s">
        <v>289</v>
      </c>
      <c r="E90" s="10" t="s">
        <v>220</v>
      </c>
      <c r="F90" s="25" t="s">
        <v>324</v>
      </c>
      <c r="G90" s="25" t="s">
        <v>325</v>
      </c>
      <c r="H90" s="25" t="s">
        <v>326</v>
      </c>
      <c r="I90" s="10" t="str">
        <f>_xlfn.DISPIMG("ID_8F57967830694BE1ABC795CBC2C4626F",1)</f>
        <v>=DISPIMG("ID_8F57967830694BE1ABC795CBC2C4626F",1)</v>
      </c>
      <c r="J90" s="25" t="s">
        <v>327</v>
      </c>
      <c r="K90" s="27" t="s">
        <v>36</v>
      </c>
      <c r="L90" s="10" t="s">
        <v>295</v>
      </c>
      <c r="M90" s="10" t="s">
        <v>296</v>
      </c>
      <c r="N90" s="15"/>
    </row>
    <row r="91" s="2" customFormat="1" ht="132" spans="1:14">
      <c r="A91" s="10" t="s">
        <v>322</v>
      </c>
      <c r="B91" s="11">
        <v>89</v>
      </c>
      <c r="C91" s="10" t="s">
        <v>328</v>
      </c>
      <c r="D91" s="10" t="s">
        <v>289</v>
      </c>
      <c r="E91" s="10" t="s">
        <v>220</v>
      </c>
      <c r="F91" s="25" t="s">
        <v>329</v>
      </c>
      <c r="G91" s="25" t="s">
        <v>330</v>
      </c>
      <c r="H91" s="25" t="s">
        <v>331</v>
      </c>
      <c r="I91" s="10"/>
      <c r="J91" s="25" t="s">
        <v>327</v>
      </c>
      <c r="K91" s="27" t="s">
        <v>36</v>
      </c>
      <c r="L91" s="10" t="s">
        <v>295</v>
      </c>
      <c r="M91" s="10" t="s">
        <v>296</v>
      </c>
      <c r="N91" s="15"/>
    </row>
    <row r="92" s="2" customFormat="1" ht="204" spans="1:14">
      <c r="A92" s="10" t="s">
        <v>332</v>
      </c>
      <c r="B92" s="11">
        <v>90</v>
      </c>
      <c r="C92" s="10" t="s">
        <v>333</v>
      </c>
      <c r="D92" s="10" t="s">
        <v>289</v>
      </c>
      <c r="E92" s="10" t="s">
        <v>32</v>
      </c>
      <c r="F92" s="25" t="s">
        <v>334</v>
      </c>
      <c r="G92" s="25" t="s">
        <v>335</v>
      </c>
      <c r="H92" s="29" t="s">
        <v>336</v>
      </c>
      <c r="I92" s="25" t="str">
        <f>_xlfn.DISPIMG("ID_65197F6ECF4A4EB29A1494A0284D2982",1)</f>
        <v>=DISPIMG("ID_65197F6ECF4A4EB29A1494A0284D2982",1)</v>
      </c>
      <c r="J92" s="25" t="s">
        <v>337</v>
      </c>
      <c r="K92" s="27" t="s">
        <v>36</v>
      </c>
      <c r="L92" s="10" t="s">
        <v>295</v>
      </c>
      <c r="M92" s="10" t="s">
        <v>296</v>
      </c>
      <c r="N92" s="15"/>
    </row>
  </sheetData>
  <autoFilter xmlns:etc="http://www.wps.cn/officeDocument/2017/etCustomData" ref="A2:N92" etc:filterBottomFollowUsedRange="0">
    <extLst/>
  </autoFilter>
  <mergeCells count="31">
    <mergeCell ref="A1:N1"/>
    <mergeCell ref="A3:A4"/>
    <mergeCell ref="A5:A36"/>
    <mergeCell ref="A37:A54"/>
    <mergeCell ref="A55:A64"/>
    <mergeCell ref="A65:A79"/>
    <mergeCell ref="A80:A82"/>
    <mergeCell ref="H5:H24"/>
    <mergeCell ref="H25:H28"/>
    <mergeCell ref="H29:H36"/>
    <mergeCell ref="H37:H38"/>
    <mergeCell ref="H39:H46"/>
    <mergeCell ref="H47:H50"/>
    <mergeCell ref="H51:H52"/>
    <mergeCell ref="H53:H54"/>
    <mergeCell ref="H55:H64"/>
    <mergeCell ref="I3:I4"/>
    <mergeCell ref="I5:I24"/>
    <mergeCell ref="I25:I28"/>
    <mergeCell ref="I29:I36"/>
    <mergeCell ref="I37:I38"/>
    <mergeCell ref="I39:I46"/>
    <mergeCell ref="I47:I48"/>
    <mergeCell ref="I49:I50"/>
    <mergeCell ref="I51:I52"/>
    <mergeCell ref="I53:I54"/>
    <mergeCell ref="I55:I64"/>
    <mergeCell ref="I73:I74"/>
    <mergeCell ref="I81:I83"/>
    <mergeCell ref="I90:I91"/>
    <mergeCell ref="N3:N92"/>
  </mergeCells>
  <conditionalFormatting sqref="G5:G24">
    <cfRule type="duplicateValues" dxfId="0" priority="1"/>
  </conditionalFormatting>
  <pageMargins left="0.75" right="0.75" top="1" bottom="1" header="0.5" footer="0.5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叶志英</cp:lastModifiedBy>
  <dcterms:created xsi:type="dcterms:W3CDTF">2022-05-17T03:56:00Z</dcterms:created>
  <dcterms:modified xsi:type="dcterms:W3CDTF">2026-10-30T08:48:04Z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44138">
    <vt:lpwstr>2052-0.0.0.0</vt:lpwstr>
  </property>
  <property fmtid="{D5CDD505-2E9C-101B-9397-08002B2CF9AE}" pid="3" name="ICV">
    <vt:lpwstr>54F97B11774B434D86DE50733DEBB017_12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